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1 Trimestre\03.Reportes IMCO 1 Trimestre\Reportes Validados\"/>
    </mc:Choice>
  </mc:AlternateContent>
  <bookViews>
    <workbookView xWindow="0" yWindow="0" windowWidth="28800" windowHeight="12135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35" i="1" l="1"/>
  <c r="D35" i="1"/>
  <c r="F35" i="1"/>
  <c r="G35" i="1"/>
  <c r="E33" i="1"/>
  <c r="E38" i="1"/>
  <c r="D14" i="1"/>
  <c r="E19" i="1"/>
  <c r="E22" i="1"/>
  <c r="D30" i="1"/>
  <c r="F30" i="1"/>
  <c r="F11" i="1"/>
  <c r="G11" i="1"/>
  <c r="E32" i="1"/>
  <c r="E39" i="1"/>
  <c r="F27" i="1"/>
  <c r="G14" i="1"/>
  <c r="C14" i="1"/>
  <c r="E26" i="1"/>
  <c r="E31" i="1"/>
  <c r="E34" i="1"/>
  <c r="D11" i="1"/>
  <c r="E37" i="1"/>
  <c r="E13" i="1"/>
  <c r="E17" i="1"/>
  <c r="E20" i="1"/>
  <c r="C23" i="1"/>
  <c r="D23" i="1"/>
  <c r="C27" i="1"/>
  <c r="G30" i="1"/>
  <c r="F23" i="1"/>
  <c r="D27" i="1"/>
  <c r="G23" i="1"/>
  <c r="E15" i="1"/>
  <c r="E18" i="1"/>
  <c r="E21" i="1"/>
  <c r="E25" i="1"/>
  <c r="G27" i="1"/>
  <c r="E29" i="1"/>
  <c r="F14" i="1"/>
  <c r="C30" i="1"/>
  <c r="E12" i="1"/>
  <c r="E16" i="1"/>
  <c r="E24" i="1"/>
  <c r="E28" i="1"/>
  <c r="E36" i="1"/>
  <c r="H38" i="1" l="1"/>
  <c r="H15" i="1"/>
  <c r="H24" i="1"/>
  <c r="H19" i="1"/>
  <c r="H33" i="1"/>
  <c r="H28" i="1"/>
  <c r="H34" i="1"/>
  <c r="H31" i="1"/>
  <c r="H22" i="1"/>
  <c r="H12" i="1"/>
  <c r="H20" i="1"/>
  <c r="H32" i="1"/>
  <c r="H16" i="1"/>
  <c r="E35" i="1"/>
  <c r="H13" i="1"/>
  <c r="H26" i="1"/>
  <c r="H29" i="1"/>
  <c r="H39" i="1"/>
  <c r="H25" i="1"/>
  <c r="H17" i="1"/>
  <c r="H21" i="1"/>
  <c r="H36" i="1"/>
  <c r="H18" i="1"/>
  <c r="H37" i="1"/>
  <c r="E30" i="1"/>
  <c r="F40" i="1"/>
  <c r="C40" i="1"/>
  <c r="F10" i="1"/>
  <c r="E23" i="1"/>
  <c r="D40" i="1"/>
  <c r="E14" i="1"/>
  <c r="G40" i="1"/>
  <c r="G10" i="1"/>
  <c r="E27" i="1"/>
  <c r="D10" i="1"/>
  <c r="E11" i="1"/>
  <c r="C10" i="1"/>
  <c r="H27" i="1" l="1"/>
  <c r="H14" i="1"/>
  <c r="H11" i="1"/>
  <c r="H23" i="1"/>
  <c r="H30" i="1"/>
  <c r="H35" i="1"/>
  <c r="E10" i="1"/>
  <c r="E4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<sst xmlns="http://schemas.openxmlformats.org/spreadsheetml/2006/main" count="45" uniqueCount="45">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</sst>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 tint="0.24997711111789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9" fillId="0" borderId="0" xfId="1" applyNumberFormat="1" applyFont="1"/>
    <xf numFmtId="0" fontId="8" fillId="0" borderId="0" xfId="0" applyFont="1"/>
    <xf numFmtId="165" fontId="8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justify" vertical="center" wrapText="1"/>
    </xf>
    <xf numFmtId="164" fontId="8" fillId="3" borderId="3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left" vertical="center" wrapText="1" indent="2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H44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28515625" style="1" customWidth="1"/>
    <col min="2" max="2" width="58" style="2" customWidth="1"/>
    <col min="3" max="3" width="13.85546875" style="2" bestFit="1" customWidth="1"/>
    <col min="4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">
      <c r="B4" s="20" t="s">
        <v>44</v>
      </c>
      <c r="C4" s="21"/>
      <c r="D4" s="21"/>
      <c r="E4" s="21"/>
      <c r="F4" s="21"/>
      <c r="G4" s="21"/>
      <c r="H4" s="22"/>
    </row>
    <row r="5" spans="2:8" ht="14.45" customHeight="1" x14ac:dyDescent="0.2">
      <c r="B5" s="23" t="s">
        <v>2</v>
      </c>
      <c r="C5" s="24"/>
      <c r="D5" s="24"/>
      <c r="E5" s="24"/>
      <c r="F5" s="24"/>
      <c r="G5" s="24"/>
      <c r="H5" s="25"/>
    </row>
    <row r="6" spans="2:8" ht="14.45" customHeight="1" x14ac:dyDescent="0.2">
      <c r="B6" s="27" t="s">
        <v>5</v>
      </c>
      <c r="C6" s="26" t="s">
        <v>3</v>
      </c>
      <c r="D6" s="26"/>
      <c r="E6" s="26"/>
      <c r="F6" s="26"/>
      <c r="G6" s="26"/>
      <c r="H6" s="26" t="s">
        <v>4</v>
      </c>
    </row>
    <row r="7" spans="2:8" ht="22.5" x14ac:dyDescent="0.2">
      <c r="B7" s="28"/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26"/>
    </row>
    <row r="8" spans="2:8" ht="14.45" customHeight="1" x14ac:dyDescent="0.2">
      <c r="B8" s="29"/>
      <c r="C8" s="6">
        <v>1</v>
      </c>
      <c r="D8" s="6">
        <v>2</v>
      </c>
      <c r="E8" s="6" t="s">
        <v>11</v>
      </c>
      <c r="F8" s="6">
        <v>4</v>
      </c>
      <c r="G8" s="6">
        <v>5</v>
      </c>
      <c r="H8" s="6" t="s">
        <v>12</v>
      </c>
    </row>
    <row r="9" spans="2:8" ht="14.45" customHeight="1" x14ac:dyDescent="0.2">
      <c r="B9" s="7"/>
      <c r="C9" s="7"/>
      <c r="D9" s="7"/>
      <c r="E9" s="7"/>
      <c r="F9" s="7"/>
      <c r="G9" s="7"/>
      <c r="H9" s="7"/>
    </row>
    <row r="10" spans="2:8" ht="14.45" customHeight="1" x14ac:dyDescent="0.2">
      <c r="B10" s="8" t="s">
        <v>13</v>
      </c>
      <c r="C10" s="9">
        <f>C11+C14+C23+C27+C30+C35</f>
        <v>87314395.270740017</v>
      </c>
      <c r="D10" s="9">
        <f>D11+D14+D23+D27+D30+D35</f>
        <v>3225170.2716799998</v>
      </c>
      <c r="E10" s="9">
        <f>C10+D10</f>
        <v>90539565.542420015</v>
      </c>
      <c r="F10" s="9">
        <f t="shared" ref="F10:G10" si="0">F11+F14+F23+F27+F30+F35</f>
        <v>19774403.982990012</v>
      </c>
      <c r="G10" s="9">
        <f t="shared" si="0"/>
        <v>18838367.331570014</v>
      </c>
      <c r="H10" s="9">
        <f>E10-F10</f>
        <v>70765161.559430003</v>
      </c>
    </row>
    <row r="11" spans="2:8" ht="14.45" customHeight="1" x14ac:dyDescent="0.2">
      <c r="B11" s="10" t="s">
        <v>14</v>
      </c>
      <c r="C11" s="9">
        <f>SUM(C12:C13)</f>
        <v>21073159.208629996</v>
      </c>
      <c r="D11" s="9">
        <f>SUM(D12:D13)</f>
        <v>585176.53838999965</v>
      </c>
      <c r="E11" s="9">
        <f t="shared" ref="E11:E40" si="1">C11+D11</f>
        <v>21658335.747019995</v>
      </c>
      <c r="F11" s="9">
        <f t="shared" ref="F11:G11" si="2">SUM(F12:F13)</f>
        <v>6005970.3280500062</v>
      </c>
      <c r="G11" s="9">
        <f t="shared" si="2"/>
        <v>5682689.1470600069</v>
      </c>
      <c r="H11" s="9">
        <f t="shared" ref="H11:H40" si="3">E11-F11</f>
        <v>15652365.418969989</v>
      </c>
    </row>
    <row r="12" spans="2:8" ht="14.45" customHeight="1" x14ac:dyDescent="0.2">
      <c r="B12" s="11" t="s">
        <v>15</v>
      </c>
      <c r="C12" s="9">
        <v>83449.438039999994</v>
      </c>
      <c r="D12" s="9">
        <v>-250</v>
      </c>
      <c r="E12" s="9">
        <f t="shared" si="1"/>
        <v>83199.438039999994</v>
      </c>
      <c r="F12" s="9">
        <v>15060.564940000002</v>
      </c>
      <c r="G12" s="9">
        <v>15060.564940000002</v>
      </c>
      <c r="H12" s="9">
        <f t="shared" si="3"/>
        <v>68138.873099999997</v>
      </c>
    </row>
    <row r="13" spans="2:8" ht="14.45" customHeight="1" x14ac:dyDescent="0.2">
      <c r="B13" s="11" t="s">
        <v>16</v>
      </c>
      <c r="C13" s="9">
        <v>20989709.770589996</v>
      </c>
      <c r="D13" s="9">
        <v>585426.53838999965</v>
      </c>
      <c r="E13" s="9">
        <f t="shared" si="1"/>
        <v>21575136.308979996</v>
      </c>
      <c r="F13" s="9">
        <v>5990909.7631100062</v>
      </c>
      <c r="G13" s="9">
        <v>5667628.5821200069</v>
      </c>
      <c r="H13" s="9">
        <f t="shared" si="3"/>
        <v>15584226.545869989</v>
      </c>
    </row>
    <row r="14" spans="2:8" ht="14.45" customHeight="1" x14ac:dyDescent="0.2">
      <c r="B14" s="10" t="s">
        <v>17</v>
      </c>
      <c r="C14" s="9">
        <f>SUM(C15:C22)</f>
        <v>44303021.786670022</v>
      </c>
      <c r="D14" s="9">
        <f>SUM(D15:D22)</f>
        <v>2710598.9549699998</v>
      </c>
      <c r="E14" s="9">
        <f t="shared" si="1"/>
        <v>47013620.741640024</v>
      </c>
      <c r="F14" s="9">
        <f t="shared" ref="F14:G14" si="4">SUM(F15:F22)</f>
        <v>10258963.350470003</v>
      </c>
      <c r="G14" s="9">
        <f t="shared" si="4"/>
        <v>9662843.7128600031</v>
      </c>
      <c r="H14" s="9">
        <f t="shared" si="3"/>
        <v>36754657.391170025</v>
      </c>
    </row>
    <row r="15" spans="2:8" ht="14.45" customHeight="1" x14ac:dyDescent="0.2">
      <c r="B15" s="11" t="s">
        <v>18</v>
      </c>
      <c r="C15" s="9">
        <v>35390033.511540025</v>
      </c>
      <c r="D15" s="9">
        <v>2275047.9135500002</v>
      </c>
      <c r="E15" s="9">
        <f t="shared" si="1"/>
        <v>37665081.425090022</v>
      </c>
      <c r="F15" s="9">
        <v>9411357.8137500025</v>
      </c>
      <c r="G15" s="9">
        <v>9091562.9821000043</v>
      </c>
      <c r="H15" s="9">
        <f t="shared" si="3"/>
        <v>28253723.61134002</v>
      </c>
    </row>
    <row r="16" spans="2:8" ht="14.45" customHeight="1" x14ac:dyDescent="0.2">
      <c r="B16" s="11" t="s">
        <v>19</v>
      </c>
      <c r="C16" s="9">
        <v>63222.532030000002</v>
      </c>
      <c r="D16" s="9">
        <v>626.11327999999924</v>
      </c>
      <c r="E16" s="9">
        <f t="shared" si="1"/>
        <v>63848.64531</v>
      </c>
      <c r="F16" s="9">
        <v>17059.678239999994</v>
      </c>
      <c r="G16" s="9">
        <v>16522.176460000002</v>
      </c>
      <c r="H16" s="9">
        <f t="shared" si="3"/>
        <v>46788.967070000006</v>
      </c>
    </row>
    <row r="17" spans="2:8" ht="14.45" customHeight="1" x14ac:dyDescent="0.2">
      <c r="B17" s="11" t="s">
        <v>20</v>
      </c>
      <c r="C17" s="9">
        <v>768209.94022999867</v>
      </c>
      <c r="D17" s="9">
        <v>178074.8578</v>
      </c>
      <c r="E17" s="9">
        <f t="shared" si="1"/>
        <v>946284.79802999867</v>
      </c>
      <c r="F17" s="9">
        <v>134238.16866000002</v>
      </c>
      <c r="G17" s="9">
        <v>96794.750809999954</v>
      </c>
      <c r="H17" s="9">
        <f t="shared" si="3"/>
        <v>812046.62936999858</v>
      </c>
    </row>
    <row r="18" spans="2:8" ht="14.45" customHeight="1" x14ac:dyDescent="0.2">
      <c r="B18" s="11" t="s">
        <v>21</v>
      </c>
      <c r="C18" s="9">
        <v>200806.79061999987</v>
      </c>
      <c r="D18" s="9">
        <v>19452.870400000003</v>
      </c>
      <c r="E18" s="9">
        <f t="shared" si="1"/>
        <v>220259.66101999988</v>
      </c>
      <c r="F18" s="9">
        <v>45084.454449999997</v>
      </c>
      <c r="G18" s="9">
        <v>22685.925260000004</v>
      </c>
      <c r="H18" s="9">
        <f t="shared" si="3"/>
        <v>175175.20656999989</v>
      </c>
    </row>
    <row r="19" spans="2:8" ht="14.45" customHeight="1" x14ac:dyDescent="0.2">
      <c r="B19" s="11" t="s">
        <v>22</v>
      </c>
      <c r="C19" s="9">
        <v>251129.1712800001</v>
      </c>
      <c r="D19" s="9">
        <v>7374.3977200000018</v>
      </c>
      <c r="E19" s="9">
        <f t="shared" si="1"/>
        <v>258503.56900000011</v>
      </c>
      <c r="F19" s="9">
        <v>64638.433030000022</v>
      </c>
      <c r="G19" s="9">
        <v>61021.242989999999</v>
      </c>
      <c r="H19" s="9">
        <f t="shared" si="3"/>
        <v>193865.13597000009</v>
      </c>
    </row>
    <row r="20" spans="2:8" ht="14.45" customHeight="1" x14ac:dyDescent="0.2">
      <c r="B20" s="11" t="s">
        <v>23</v>
      </c>
      <c r="C20" s="9">
        <v>0</v>
      </c>
      <c r="D20" s="9">
        <v>0</v>
      </c>
      <c r="E20" s="9">
        <f t="shared" si="1"/>
        <v>0</v>
      </c>
      <c r="F20" s="9">
        <v>0</v>
      </c>
      <c r="G20" s="9">
        <v>0</v>
      </c>
      <c r="H20" s="9">
        <f t="shared" si="3"/>
        <v>0</v>
      </c>
    </row>
    <row r="21" spans="2:8" ht="14.45" customHeight="1" x14ac:dyDescent="0.2">
      <c r="B21" s="11" t="s">
        <v>24</v>
      </c>
      <c r="C21" s="9">
        <v>0</v>
      </c>
      <c r="D21" s="9">
        <v>0</v>
      </c>
      <c r="E21" s="9">
        <f t="shared" si="1"/>
        <v>0</v>
      </c>
      <c r="F21" s="9">
        <v>0</v>
      </c>
      <c r="G21" s="9">
        <v>0</v>
      </c>
      <c r="H21" s="9">
        <f t="shared" si="3"/>
        <v>0</v>
      </c>
    </row>
    <row r="22" spans="2:8" ht="14.45" customHeight="1" x14ac:dyDescent="0.2">
      <c r="B22" s="11" t="s">
        <v>25</v>
      </c>
      <c r="C22" s="9">
        <v>7629619.8409699993</v>
      </c>
      <c r="D22" s="9">
        <v>230022.80221999975</v>
      </c>
      <c r="E22" s="9">
        <f t="shared" si="1"/>
        <v>7859642.6431899993</v>
      </c>
      <c r="F22" s="9">
        <v>586584.80233999994</v>
      </c>
      <c r="G22" s="9">
        <v>374256.63523999997</v>
      </c>
      <c r="H22" s="9">
        <f t="shared" si="3"/>
        <v>7273057.8408499993</v>
      </c>
    </row>
    <row r="23" spans="2:8" ht="14.45" customHeight="1" x14ac:dyDescent="0.2">
      <c r="B23" s="10" t="s">
        <v>26</v>
      </c>
      <c r="C23" s="9">
        <f>SUM(C24:C26)</f>
        <v>1102865.9563700003</v>
      </c>
      <c r="D23" s="9">
        <f>SUM(D24:D26)</f>
        <v>20846.272270000001</v>
      </c>
      <c r="E23" s="9">
        <f t="shared" si="1"/>
        <v>1123712.2286400003</v>
      </c>
      <c r="F23" s="9">
        <f t="shared" ref="F23:G23" si="5">SUM(F24:F26)</f>
        <v>300724.76057999994</v>
      </c>
      <c r="G23" s="9">
        <f t="shared" si="5"/>
        <v>287161.25062999991</v>
      </c>
      <c r="H23" s="9">
        <f t="shared" si="3"/>
        <v>822987.46806000033</v>
      </c>
    </row>
    <row r="24" spans="2:8" ht="14.45" customHeight="1" x14ac:dyDescent="0.2">
      <c r="B24" s="11" t="s">
        <v>27</v>
      </c>
      <c r="C24" s="9">
        <v>1028556.6286000002</v>
      </c>
      <c r="D24" s="9">
        <v>16957.08367</v>
      </c>
      <c r="E24" s="9">
        <f t="shared" si="1"/>
        <v>1045513.7122700001</v>
      </c>
      <c r="F24" s="9">
        <v>277069.40351999993</v>
      </c>
      <c r="G24" s="9">
        <v>264651.5526099999</v>
      </c>
      <c r="H24" s="9">
        <f t="shared" si="3"/>
        <v>768444.3087500002</v>
      </c>
    </row>
    <row r="25" spans="2:8" ht="14.45" customHeight="1" x14ac:dyDescent="0.2">
      <c r="B25" s="11" t="s">
        <v>28</v>
      </c>
      <c r="C25" s="9">
        <v>74309.327770000004</v>
      </c>
      <c r="D25" s="9">
        <v>3889.1886000000004</v>
      </c>
      <c r="E25" s="9">
        <f t="shared" si="1"/>
        <v>78198.516369999998</v>
      </c>
      <c r="F25" s="9">
        <v>23655.357060000002</v>
      </c>
      <c r="G25" s="9">
        <v>22509.698020000007</v>
      </c>
      <c r="H25" s="9">
        <f t="shared" si="3"/>
        <v>54543.159309999995</v>
      </c>
    </row>
    <row r="26" spans="2:8" ht="14.45" customHeight="1" x14ac:dyDescent="0.2">
      <c r="B26" s="11" t="s">
        <v>29</v>
      </c>
      <c r="C26" s="9">
        <v>0</v>
      </c>
      <c r="D26" s="9">
        <v>0</v>
      </c>
      <c r="E26" s="9">
        <f t="shared" si="1"/>
        <v>0</v>
      </c>
      <c r="F26" s="9">
        <v>0</v>
      </c>
      <c r="G26" s="9">
        <v>0</v>
      </c>
      <c r="H26" s="9">
        <f t="shared" si="3"/>
        <v>0</v>
      </c>
    </row>
    <row r="27" spans="2:8" ht="14.45" customHeight="1" x14ac:dyDescent="0.2">
      <c r="B27" s="10" t="s">
        <v>30</v>
      </c>
      <c r="C27" s="9">
        <f>SUM(C28:C29)</f>
        <v>630062.52505000005</v>
      </c>
      <c r="D27" s="9">
        <f>SUM(D28:D29)</f>
        <v>-82388.31620999999</v>
      </c>
      <c r="E27" s="9">
        <f t="shared" si="1"/>
        <v>547674.20884000009</v>
      </c>
      <c r="F27" s="9">
        <f t="shared" ref="F27:G27" si="6">SUM(F28:F29)</f>
        <v>79581.028340000019</v>
      </c>
      <c r="G27" s="9">
        <f t="shared" si="6"/>
        <v>76614.508879999979</v>
      </c>
      <c r="H27" s="9">
        <f t="shared" si="3"/>
        <v>468093.18050000007</v>
      </c>
    </row>
    <row r="28" spans="2:8" ht="14.45" customHeight="1" x14ac:dyDescent="0.2">
      <c r="B28" s="11" t="s">
        <v>31</v>
      </c>
      <c r="C28" s="9">
        <v>273271.1979700001</v>
      </c>
      <c r="D28" s="9">
        <v>7140.7437900000068</v>
      </c>
      <c r="E28" s="9">
        <f t="shared" si="1"/>
        <v>280411.94176000007</v>
      </c>
      <c r="F28" s="9">
        <v>79581.028340000019</v>
      </c>
      <c r="G28" s="9">
        <v>76614.508879999979</v>
      </c>
      <c r="H28" s="9">
        <f t="shared" si="3"/>
        <v>200830.91342000006</v>
      </c>
    </row>
    <row r="29" spans="2:8" ht="14.45" customHeight="1" x14ac:dyDescent="0.2">
      <c r="B29" s="11" t="s">
        <v>32</v>
      </c>
      <c r="C29" s="9">
        <v>356791.32707999996</v>
      </c>
      <c r="D29" s="9">
        <v>-89529.06</v>
      </c>
      <c r="E29" s="9">
        <f t="shared" si="1"/>
        <v>267262.26707999996</v>
      </c>
      <c r="F29" s="9">
        <v>0</v>
      </c>
      <c r="G29" s="9">
        <v>0</v>
      </c>
      <c r="H29" s="9">
        <f t="shared" si="3"/>
        <v>267262.26707999996</v>
      </c>
    </row>
    <row r="30" spans="2:8" ht="14.45" customHeight="1" x14ac:dyDescent="0.2">
      <c r="B30" s="10" t="s">
        <v>33</v>
      </c>
      <c r="C30" s="9">
        <f>SUM(C31:C34)</f>
        <v>0</v>
      </c>
      <c r="D30" s="9">
        <f>SUM(D31:D34)</f>
        <v>0</v>
      </c>
      <c r="E30" s="9">
        <f t="shared" si="1"/>
        <v>0</v>
      </c>
      <c r="F30" s="9">
        <f t="shared" ref="F30:G30" si="7">SUM(F31:F34)</f>
        <v>0</v>
      </c>
      <c r="G30" s="9">
        <f t="shared" si="7"/>
        <v>0</v>
      </c>
      <c r="H30" s="9">
        <f t="shared" si="3"/>
        <v>0</v>
      </c>
    </row>
    <row r="31" spans="2:8" ht="14.45" customHeight="1" x14ac:dyDescent="0.2">
      <c r="B31" s="11" t="s">
        <v>34</v>
      </c>
      <c r="C31" s="9">
        <v>0</v>
      </c>
      <c r="D31" s="9">
        <v>0</v>
      </c>
      <c r="E31" s="9">
        <f t="shared" si="1"/>
        <v>0</v>
      </c>
      <c r="F31" s="9">
        <v>0</v>
      </c>
      <c r="G31" s="9">
        <v>0</v>
      </c>
      <c r="H31" s="9">
        <f t="shared" si="3"/>
        <v>0</v>
      </c>
    </row>
    <row r="32" spans="2:8" ht="14.45" customHeight="1" x14ac:dyDescent="0.2">
      <c r="B32" s="11" t="s">
        <v>35</v>
      </c>
      <c r="C32" s="9">
        <v>0</v>
      </c>
      <c r="D32" s="9">
        <v>0</v>
      </c>
      <c r="E32" s="9">
        <f t="shared" si="1"/>
        <v>0</v>
      </c>
      <c r="F32" s="9">
        <v>0</v>
      </c>
      <c r="G32" s="9">
        <v>0</v>
      </c>
      <c r="H32" s="9">
        <f t="shared" si="3"/>
        <v>0</v>
      </c>
    </row>
    <row r="33" spans="2:8" ht="14.45" customHeight="1" x14ac:dyDescent="0.2">
      <c r="B33" s="11" t="s">
        <v>36</v>
      </c>
      <c r="C33" s="9">
        <v>0</v>
      </c>
      <c r="D33" s="9">
        <v>0</v>
      </c>
      <c r="E33" s="9">
        <f t="shared" si="1"/>
        <v>0</v>
      </c>
      <c r="F33" s="9">
        <v>0</v>
      </c>
      <c r="G33" s="9">
        <v>0</v>
      </c>
      <c r="H33" s="9">
        <f t="shared" si="3"/>
        <v>0</v>
      </c>
    </row>
    <row r="34" spans="2:8" ht="14.45" customHeight="1" x14ac:dyDescent="0.2">
      <c r="B34" s="11" t="s">
        <v>37</v>
      </c>
      <c r="C34" s="9">
        <v>0</v>
      </c>
      <c r="D34" s="9">
        <v>0</v>
      </c>
      <c r="E34" s="9">
        <f t="shared" si="1"/>
        <v>0</v>
      </c>
      <c r="F34" s="9">
        <v>0</v>
      </c>
      <c r="G34" s="9">
        <v>0</v>
      </c>
      <c r="H34" s="9">
        <f t="shared" si="3"/>
        <v>0</v>
      </c>
    </row>
    <row r="35" spans="2:8" ht="14.45" customHeight="1" x14ac:dyDescent="0.2">
      <c r="B35" s="10" t="s">
        <v>38</v>
      </c>
      <c r="C35" s="9">
        <f>SUM(C36)</f>
        <v>20205285.794020001</v>
      </c>
      <c r="D35" s="9">
        <f>SUM(D36)</f>
        <v>-9063.1777400000465</v>
      </c>
      <c r="E35" s="9">
        <f t="shared" si="1"/>
        <v>20196222.616280001</v>
      </c>
      <c r="F35" s="9">
        <f t="shared" ref="F35:G35" si="8">SUM(F36)</f>
        <v>3129164.5155500011</v>
      </c>
      <c r="G35" s="9">
        <f t="shared" si="8"/>
        <v>3129058.7121400014</v>
      </c>
      <c r="H35" s="9">
        <f t="shared" si="3"/>
        <v>17067058.100729998</v>
      </c>
    </row>
    <row r="36" spans="2:8" ht="14.45" customHeight="1" x14ac:dyDescent="0.2">
      <c r="B36" s="11" t="s">
        <v>39</v>
      </c>
      <c r="C36" s="9">
        <v>20205285.794020001</v>
      </c>
      <c r="D36" s="9">
        <v>-9063.1777400000465</v>
      </c>
      <c r="E36" s="9">
        <f t="shared" si="1"/>
        <v>20196222.616280001</v>
      </c>
      <c r="F36" s="9">
        <v>3129164.5155500011</v>
      </c>
      <c r="G36" s="9">
        <v>3129058.7121400014</v>
      </c>
      <c r="H36" s="9">
        <f t="shared" si="3"/>
        <v>17067058.100729998</v>
      </c>
    </row>
    <row r="37" spans="2:8" ht="14.45" customHeight="1" x14ac:dyDescent="0.2">
      <c r="B37" s="8" t="s">
        <v>40</v>
      </c>
      <c r="C37" s="9">
        <v>9081125.0615399983</v>
      </c>
      <c r="D37" s="9">
        <v>79269.828179998818</v>
      </c>
      <c r="E37" s="9">
        <f t="shared" si="1"/>
        <v>9160394.8897199966</v>
      </c>
      <c r="F37" s="9">
        <v>2173913.2284099972</v>
      </c>
      <c r="G37" s="9">
        <v>2103219.781349998</v>
      </c>
      <c r="H37" s="9">
        <f t="shared" si="3"/>
        <v>6986481.6613099994</v>
      </c>
    </row>
    <row r="38" spans="2:8" ht="14.45" customHeight="1" x14ac:dyDescent="0.2">
      <c r="B38" s="8" t="s">
        <v>41</v>
      </c>
      <c r="C38" s="9">
        <v>9971584.3487800006</v>
      </c>
      <c r="D38" s="9">
        <v>66.999869999885561</v>
      </c>
      <c r="E38" s="9">
        <f t="shared" si="1"/>
        <v>9971651.348650001</v>
      </c>
      <c r="F38" s="9">
        <v>3993908.2743600002</v>
      </c>
      <c r="G38" s="9">
        <v>3993882.5181199997</v>
      </c>
      <c r="H38" s="9">
        <f t="shared" si="3"/>
        <v>5977743.0742900008</v>
      </c>
    </row>
    <row r="39" spans="2:8" ht="14.45" customHeight="1" x14ac:dyDescent="0.2">
      <c r="B39" s="8" t="s">
        <v>42</v>
      </c>
      <c r="C39" s="9">
        <v>800000</v>
      </c>
      <c r="D39" s="9">
        <v>-543523.50127000001</v>
      </c>
      <c r="E39" s="9">
        <f t="shared" si="1"/>
        <v>256476.49872999999</v>
      </c>
      <c r="F39" s="9">
        <v>0</v>
      </c>
      <c r="G39" s="9">
        <v>0</v>
      </c>
      <c r="H39" s="9">
        <f t="shared" si="3"/>
        <v>256476.49872999999</v>
      </c>
    </row>
    <row r="40" spans="2:8" ht="14.45" customHeight="1" x14ac:dyDescent="0.2">
      <c r="B40" s="12" t="s">
        <v>43</v>
      </c>
      <c r="C40" s="13">
        <f>C11+C14+C23+C27+C30+C35+C37+C38+C39</f>
        <v>107167104.68106002</v>
      </c>
      <c r="D40" s="13">
        <f>D11+D14+D23+D27+D30+D35+D37+D38+D39</f>
        <v>2760983.5984599986</v>
      </c>
      <c r="E40" s="13">
        <f t="shared" si="1"/>
        <v>109928088.27952002</v>
      </c>
      <c r="F40" s="13">
        <f>F11+F14+F23+F27+F30+F35+F37+F38+F39</f>
        <v>25942225.485760011</v>
      </c>
      <c r="G40" s="13">
        <f>G11+G14+G23+G27+G30+G35+G37+G38+G39</f>
        <v>24935469.631040011</v>
      </c>
      <c r="H40" s="13">
        <f t="shared" si="3"/>
        <v>83985862.793760002</v>
      </c>
    </row>
    <row r="42" spans="2:8" ht="14.45" customHeight="1" x14ac:dyDescent="0.2">
      <c r="C42" s="3"/>
      <c r="D42" s="3"/>
      <c r="E42" s="3"/>
      <c r="F42" s="3"/>
      <c r="G42" s="3"/>
    </row>
    <row r="43" spans="2:8" ht="14.45" customHeight="1" x14ac:dyDescent="0.2">
      <c r="B43" s="4"/>
      <c r="C43" s="5"/>
      <c r="D43" s="5"/>
      <c r="E43" s="5"/>
      <c r="F43" s="5"/>
      <c r="G43" s="5"/>
    </row>
    <row r="44" spans="2:8" ht="14.45" customHeight="1" x14ac:dyDescent="0.2">
      <c r="B44" s="4"/>
      <c r="C44" s="5"/>
      <c r="D44" s="5"/>
      <c r="E44" s="5"/>
      <c r="F44" s="5"/>
      <c r="G44" s="5"/>
    </row>
  </sheetData>
  <mergeCells count="7">
    <mergeCell ref="B2:H2"/>
    <mergeCell ref="B3:H3"/>
    <mergeCell ref="B4:H4"/>
    <mergeCell ref="B5:H5"/>
    <mergeCell ref="C6:G6"/>
    <mergeCell ref="H6:H7"/>
    <mergeCell ref="B6:B8"/>
  </mergeCells>
  <conditionalFormatting sqref="A12:A39">
    <cfRule type="duplicateValues" dxfId="0" priority="1"/>
  </conditionalFormatting>
  <printOptions horizontalCentered="1" verticalCentered="1"/>
  <pageMargins left="0" right="0" top="0" bottom="0" header="0.31496062992125984" footer="0.31496062992125984"/>
  <pageSetup fitToHeight="0" orientation="landscape" r:id="rId1"/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2020-07-29T15:30:05Z</cp:lastPrinted>
  <dcterms:created xsi:type="dcterms:W3CDTF">2020-05-04T21:11:16Z</dcterms:created>
  <dcterms:modified xsi:type="dcterms:W3CDTF">2021-05-25T17:31:32Z</dcterms:modified>
</cp:coreProperties>
</file>