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nicacion\Desktop\PORTAL NL 2022\07-JULIO\Julio 2022\29 julio 2022\Secretaría de Finanzas y Tesorería General del Estado\Formatos Ley de Disciplina Financiera\"/>
    </mc:Choice>
  </mc:AlternateContent>
  <bookViews>
    <workbookView xWindow="0" yWindow="0" windowWidth="20490" windowHeight="7755"/>
  </bookViews>
  <sheets>
    <sheet name="F6c CLF" sheetId="1" r:id="rId1"/>
  </sheets>
  <definedNames>
    <definedName name="_xlnm.Print_Area" localSheetId="0">'F6c CLF'!$B$2:$H$91</definedName>
    <definedName name="_xlnm.Print_Titles" localSheetId="0">'F6c CLF'!$2:$8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D78" i="1"/>
  <c r="E22" i="1"/>
  <c r="E24" i="1"/>
  <c r="E38" i="1"/>
  <c r="E55" i="1"/>
  <c r="E71" i="1"/>
  <c r="E39" i="1"/>
  <c r="E56" i="1"/>
  <c r="E72" i="1"/>
  <c r="E25" i="1"/>
  <c r="E13" i="1"/>
  <c r="E27" i="1"/>
  <c r="E43" i="1"/>
  <c r="E60" i="1"/>
  <c r="E74" i="1"/>
  <c r="E14" i="1"/>
  <c r="E28" i="1"/>
  <c r="E44" i="1"/>
  <c r="E61" i="1"/>
  <c r="E75" i="1"/>
  <c r="E16" i="1"/>
  <c r="E15" i="1"/>
  <c r="E31" i="1"/>
  <c r="E45" i="1"/>
  <c r="E62" i="1"/>
  <c r="E76" i="1"/>
  <c r="E32" i="1"/>
  <c r="E49" i="1"/>
  <c r="E63" i="1"/>
  <c r="E79" i="1"/>
  <c r="E17" i="1"/>
  <c r="E33" i="1"/>
  <c r="E50" i="1"/>
  <c r="E64" i="1"/>
  <c r="E80" i="1"/>
  <c r="E18" i="1"/>
  <c r="E34" i="1"/>
  <c r="E51" i="1"/>
  <c r="E65" i="1"/>
  <c r="E81" i="1"/>
  <c r="E36" i="1"/>
  <c r="E53" i="1"/>
  <c r="E69" i="1"/>
  <c r="F41" i="1"/>
  <c r="G58" i="1"/>
  <c r="G78" i="1"/>
  <c r="D58" i="1"/>
  <c r="E23" i="1"/>
  <c r="E37" i="1"/>
  <c r="E54" i="1"/>
  <c r="E70" i="1"/>
  <c r="E19" i="1"/>
  <c r="E35" i="1"/>
  <c r="E52" i="1"/>
  <c r="E68" i="1"/>
  <c r="E82" i="1"/>
  <c r="E12" i="1"/>
  <c r="E26" i="1"/>
  <c r="E42" i="1"/>
  <c r="E59" i="1"/>
  <c r="E73" i="1"/>
  <c r="F58" i="1"/>
  <c r="F78" i="1"/>
  <c r="G48" i="1"/>
  <c r="G67" i="1"/>
  <c r="D48" i="1"/>
  <c r="D67" i="1"/>
  <c r="D21" i="1"/>
  <c r="F48" i="1"/>
  <c r="F67" i="1"/>
  <c r="D30" i="1"/>
  <c r="G30" i="1"/>
  <c r="F30" i="1"/>
  <c r="G21" i="1"/>
  <c r="D11" i="1"/>
  <c r="D41" i="1"/>
  <c r="G11" i="1"/>
  <c r="F21" i="1"/>
  <c r="F11" i="1"/>
  <c r="C11" i="1"/>
  <c r="C21" i="1"/>
  <c r="C30" i="1"/>
  <c r="C41" i="1"/>
  <c r="C48" i="1"/>
  <c r="C58" i="1"/>
  <c r="C67" i="1"/>
  <c r="C78" i="1"/>
  <c r="H69" i="1" l="1"/>
  <c r="H42" i="1"/>
  <c r="H18" i="1"/>
  <c r="H65" i="1"/>
  <c r="H16" i="1"/>
  <c r="H24" i="1"/>
  <c r="H19" i="1"/>
  <c r="E78" i="1"/>
  <c r="H70" i="1"/>
  <c r="H13" i="1"/>
  <c r="H51" i="1"/>
  <c r="H33" i="1"/>
  <c r="H76" i="1"/>
  <c r="H75" i="1"/>
  <c r="H60" i="1"/>
  <c r="H56" i="1"/>
  <c r="H54" i="1"/>
  <c r="H79" i="1"/>
  <c r="H35" i="1"/>
  <c r="H50" i="1"/>
  <c r="H72" i="1"/>
  <c r="E58" i="1"/>
  <c r="H73" i="1"/>
  <c r="H37" i="1"/>
  <c r="H34" i="1"/>
  <c r="H17" i="1"/>
  <c r="H62" i="1"/>
  <c r="H61" i="1"/>
  <c r="H43" i="1"/>
  <c r="H39" i="1"/>
  <c r="H44" i="1"/>
  <c r="H52" i="1"/>
  <c r="H32" i="1"/>
  <c r="H74" i="1"/>
  <c r="H59" i="1"/>
  <c r="H23" i="1"/>
  <c r="H45" i="1"/>
  <c r="H27" i="1"/>
  <c r="H71" i="1"/>
  <c r="H26" i="1"/>
  <c r="E21" i="1"/>
  <c r="H12" i="1"/>
  <c r="H53" i="1"/>
  <c r="H80" i="1"/>
  <c r="H63" i="1"/>
  <c r="H31" i="1"/>
  <c r="H28" i="1"/>
  <c r="H55" i="1"/>
  <c r="H82" i="1"/>
  <c r="H36" i="1"/>
  <c r="H68" i="1"/>
  <c r="H22" i="1"/>
  <c r="H81" i="1"/>
  <c r="H64" i="1"/>
  <c r="H49" i="1"/>
  <c r="H15" i="1"/>
  <c r="H14" i="1"/>
  <c r="H25" i="1"/>
  <c r="H38" i="1"/>
  <c r="D47" i="1"/>
  <c r="E30" i="1"/>
  <c r="G47" i="1"/>
  <c r="E67" i="1"/>
  <c r="E48" i="1"/>
  <c r="E41" i="1"/>
  <c r="E11" i="1"/>
  <c r="F47" i="1"/>
  <c r="D10" i="1"/>
  <c r="F10" i="1"/>
  <c r="G10" i="1"/>
  <c r="C47" i="1"/>
  <c r="C10" i="1"/>
  <c r="H58" i="1" l="1"/>
  <c r="H78" i="1"/>
  <c r="H11" i="1"/>
  <c r="H41" i="1"/>
  <c r="H21" i="1"/>
  <c r="H48" i="1"/>
  <c r="H67" i="1"/>
  <c r="H30" i="1"/>
  <c r="D84" i="1"/>
  <c r="E47" i="1"/>
  <c r="E10" i="1"/>
  <c r="G84" i="1"/>
  <c r="F84" i="1"/>
  <c r="C84" i="1"/>
  <c r="H47" i="1" l="1"/>
  <c r="H10" i="1"/>
  <c r="E84" i="1"/>
  <c r="H84" i="1" l="1"/>
</calcChain>
</file>

<file path=xl/sharedStrings.xml><?xml version="1.0" encoding="utf-8"?>
<sst xmlns="http://schemas.openxmlformats.org/spreadsheetml/2006/main" count="85" uniqueCount="53">
  <si>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</si>
  <si>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</si>
  <si>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</si>
  <si>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</si>
  <si>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</si>
  <si>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</si>
  <si>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
Ordenes de Gobierno</t>
  </si>
  <si>
    <t>d1) Transacciones de la Deuda Publica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</si>
  <si>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</si>
  <si>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</si>
  <si>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</si>
  <si>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</si>
  <si>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</si>
  <si>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</si>
  <si>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</si>
  <si>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</si>
  <si>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</si>
  <si>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</si>
  <si>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</si>
  <si>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</si>
  <si>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</si>
  <si>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</si>
  <si>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</si>
  <si>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</si>
  <si>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</si>
  <si>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</si>
  <si>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</si>
  <si>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</si>
  <si>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</si>
  <si>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</si>
  <si>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</si>
  <si>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</si>
  <si>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</si>
  <si>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</si>
  <si>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</si>
  <si>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</si>
  <si>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</si>
  <si>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</si>
  <si>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</si>
  <si>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</si>
  <si>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</si>
  <si>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</si>
  <si>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</si>
  <si>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</si>
  <si>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</si>
  <si>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</si>
  <si>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</si>
  <si>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Funcional (Finalidad y Función)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</si>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</sst>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left" vertical="center" wrapText="1" indent="1"/>
    </xf>
    <xf numFmtId="164" fontId="3" fillId="0" borderId="11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3"/>
    </xf>
    <xf numFmtId="165" fontId="3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1"/>
    </xf>
    <xf numFmtId="165" fontId="4" fillId="0" borderId="12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 indent="3"/>
    </xf>
    <xf numFmtId="0" fontId="4" fillId="0" borderId="13" xfId="0" applyFont="1" applyBorder="1" applyAlignment="1">
      <alignment horizontal="left" vertical="center" indent="1"/>
    </xf>
    <xf numFmtId="165" fontId="4" fillId="0" borderId="13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indent="3"/>
    </xf>
    <xf numFmtId="165" fontId="3" fillId="0" borderId="13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indent="1"/>
    </xf>
    <xf numFmtId="165" fontId="4" fillId="0" borderId="11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9" fillId="0" borderId="0" xfId="1" applyNumberFormat="1" applyFont="1"/>
    <xf numFmtId="43" fontId="9" fillId="0" borderId="0" xfId="1" applyNumberFormat="1" applyFont="1"/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 wrapText="1"/>
    </xf>
    <xf numFmtId="164" fontId="10" fillId="0" borderId="0" xfId="1" applyNumberFormat="1" applyFont="1"/>
    <xf numFmtId="165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85725</xdr:rowOff>
    </xdr:from>
    <xdr:to>
      <xdr:col>7</xdr:col>
      <xdr:colOff>756413</xdr:colOff>
      <xdr:row>4</xdr:row>
      <xdr:rowOff>187946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285750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4"/>
  <sheetViews>
    <sheetView showGridLines="0" tabSelected="1" zoomScaleNormal="100" zoomScaleSheetLayoutView="120" workbookViewId="0">
      <selection activeCell="B2" sqref="B2:H2"/>
    </sheetView>
  </sheetViews>
  <sheetFormatPr baseColWidth="10" defaultRowHeight="15" x14ac:dyDescent="0.25"/>
  <cols>
    <col min="2" max="2" width="73.28515625" style="3" customWidth="1"/>
    <col min="3" max="7" width="15.7109375" style="2" customWidth="1"/>
    <col min="8" max="8" width="15.7109375" style="1" customWidth="1"/>
    <col min="10" max="10" width="12" style="23" bestFit="1" customWidth="1"/>
    <col min="11" max="11" width="17" style="23" customWidth="1"/>
    <col min="12" max="15" width="12" style="23" bestFit="1" customWidth="1"/>
    <col min="16" max="16" width="11.42578125" style="23"/>
    <col min="17" max="17" width="15.7109375" style="23" customWidth="1"/>
    <col min="18" max="26" width="11.42578125" style="23"/>
  </cols>
  <sheetData>
    <row r="2" spans="1:21" x14ac:dyDescent="0.25">
      <c r="B2" s="32" t="s">
        <v>49</v>
      </c>
      <c r="C2" s="33"/>
      <c r="D2" s="33"/>
      <c r="E2" s="33"/>
      <c r="F2" s="33"/>
      <c r="G2" s="33"/>
      <c r="H2" s="34"/>
    </row>
    <row r="3" spans="1:21" x14ac:dyDescent="0.25">
      <c r="B3" s="35" t="s">
        <v>48</v>
      </c>
      <c r="C3" s="36"/>
      <c r="D3" s="36"/>
      <c r="E3" s="36"/>
      <c r="F3" s="36"/>
      <c r="G3" s="36"/>
      <c r="H3" s="37"/>
    </row>
    <row r="4" spans="1:21" x14ac:dyDescent="0.25">
      <c r="B4" s="35" t="s">
        <v>47</v>
      </c>
      <c r="C4" s="36"/>
      <c r="D4" s="36"/>
      <c r="E4" s="36"/>
      <c r="F4" s="36"/>
      <c r="G4" s="36"/>
      <c r="H4" s="37"/>
    </row>
    <row r="5" spans="1:21" x14ac:dyDescent="0.25">
      <c r="B5" s="38" t="s">
        <v>52</v>
      </c>
      <c r="C5" s="39"/>
      <c r="D5" s="39"/>
      <c r="E5" s="39"/>
      <c r="F5" s="39"/>
      <c r="G5" s="39"/>
      <c r="H5" s="40"/>
    </row>
    <row r="6" spans="1:21" x14ac:dyDescent="0.25">
      <c r="B6" s="41" t="s">
        <v>46</v>
      </c>
      <c r="C6" s="42"/>
      <c r="D6" s="42"/>
      <c r="E6" s="42"/>
      <c r="F6" s="42"/>
      <c r="G6" s="42"/>
      <c r="H6" s="43"/>
    </row>
    <row r="7" spans="1:21" x14ac:dyDescent="0.25">
      <c r="B7" s="30" t="s">
        <v>45</v>
      </c>
      <c r="C7" s="31" t="s">
        <v>44</v>
      </c>
      <c r="D7" s="31"/>
      <c r="E7" s="31"/>
      <c r="F7" s="31"/>
      <c r="G7" s="31"/>
      <c r="H7" s="31" t="s">
        <v>43</v>
      </c>
    </row>
    <row r="8" spans="1:21" ht="22.5" x14ac:dyDescent="0.25">
      <c r="B8" s="30"/>
      <c r="C8" s="21" t="s">
        <v>42</v>
      </c>
      <c r="D8" s="22" t="s">
        <v>41</v>
      </c>
      <c r="E8" s="21" t="s">
        <v>40</v>
      </c>
      <c r="F8" s="21" t="s">
        <v>39</v>
      </c>
      <c r="G8" s="21" t="s">
        <v>38</v>
      </c>
      <c r="H8" s="31"/>
      <c r="J8" s="25"/>
      <c r="K8" s="26"/>
      <c r="L8" s="25"/>
      <c r="M8" s="25"/>
      <c r="N8" s="25"/>
      <c r="O8" s="25"/>
    </row>
    <row r="9" spans="1:21" x14ac:dyDescent="0.25">
      <c r="B9" s="5"/>
      <c r="C9" s="6"/>
      <c r="D9" s="6"/>
      <c r="E9" s="6"/>
      <c r="F9" s="6"/>
      <c r="G9" s="6"/>
      <c r="H9" s="6"/>
    </row>
    <row r="10" spans="1:21" ht="16.5" customHeight="1" x14ac:dyDescent="0.25">
      <c r="B10" s="7" t="s">
        <v>37</v>
      </c>
      <c r="C10" s="20">
        <f t="shared" ref="C10" si="0">+SUM(C11+C21+C30+C41)</f>
        <v>81552210.48823002</v>
      </c>
      <c r="D10" s="20">
        <f t="shared" ref="D10" si="1">+SUM(D11+D21+D30+D41)</f>
        <v>9071639.0945000034</v>
      </c>
      <c r="E10" s="20">
        <f>C10+D10</f>
        <v>90623849.582730025</v>
      </c>
      <c r="F10" s="20">
        <f t="shared" ref="F10:G10" si="2">+SUM(F11+F21+F30+F41)</f>
        <v>41512530.522219986</v>
      </c>
      <c r="G10" s="20">
        <f t="shared" si="2"/>
        <v>40030907.669809982</v>
      </c>
      <c r="H10" s="20">
        <f>E10-F10</f>
        <v>49111319.060510039</v>
      </c>
      <c r="J10" s="27"/>
      <c r="K10" s="27"/>
      <c r="L10" s="27"/>
      <c r="M10" s="27"/>
      <c r="N10" s="27"/>
      <c r="O10" s="27"/>
      <c r="P10" s="24"/>
      <c r="Q10" s="24"/>
      <c r="R10" s="24"/>
      <c r="S10" s="24"/>
      <c r="T10" s="24"/>
      <c r="U10" s="24"/>
    </row>
    <row r="11" spans="1:21" x14ac:dyDescent="0.25">
      <c r="B11" s="8" t="s">
        <v>35</v>
      </c>
      <c r="C11" s="20">
        <f t="shared" ref="C11" si="3">+SUM(C12:C19)</f>
        <v>20612125.144840002</v>
      </c>
      <c r="D11" s="20">
        <f t="shared" ref="D11" si="4">+SUM(D12:D19)</f>
        <v>5217059.790719999</v>
      </c>
      <c r="E11" s="20">
        <f t="shared" ref="E11:E74" si="5">C11+D11</f>
        <v>25829184.935560003</v>
      </c>
      <c r="F11" s="20">
        <f t="shared" ref="F11:G11" si="6">+SUM(F12:F19)</f>
        <v>13478600.09491</v>
      </c>
      <c r="G11" s="20">
        <f t="shared" si="6"/>
        <v>12761076.42444</v>
      </c>
      <c r="H11" s="20">
        <f t="shared" ref="H11:H74" si="7">E11-F11</f>
        <v>12350584.840650003</v>
      </c>
      <c r="J11" s="27"/>
      <c r="K11" s="27"/>
      <c r="L11" s="27"/>
      <c r="M11" s="27"/>
      <c r="N11" s="27"/>
      <c r="O11" s="27"/>
      <c r="P11" s="24"/>
      <c r="Q11" s="24"/>
      <c r="R11" s="24"/>
      <c r="S11" s="24"/>
      <c r="T11" s="24"/>
      <c r="U11" s="24"/>
    </row>
    <row r="12" spans="1:21" x14ac:dyDescent="0.25">
      <c r="A12" s="4"/>
      <c r="B12" s="9" t="s">
        <v>34</v>
      </c>
      <c r="C12" s="10">
        <v>652575.14</v>
      </c>
      <c r="D12" s="10">
        <v>40000</v>
      </c>
      <c r="E12" s="10">
        <f t="shared" si="5"/>
        <v>692575.14</v>
      </c>
      <c r="F12" s="10">
        <v>342587.56599999999</v>
      </c>
      <c r="G12" s="10">
        <v>329987.56599999999</v>
      </c>
      <c r="H12" s="10">
        <f t="shared" si="7"/>
        <v>349987.57400000002</v>
      </c>
      <c r="P12" s="24"/>
      <c r="Q12" s="24"/>
      <c r="R12" s="24"/>
      <c r="S12" s="24"/>
      <c r="T12" s="24"/>
      <c r="U12" s="24"/>
    </row>
    <row r="13" spans="1:21" x14ac:dyDescent="0.25">
      <c r="A13" s="4"/>
      <c r="B13" s="9" t="s">
        <v>33</v>
      </c>
      <c r="C13" s="10">
        <v>7754226.1188700013</v>
      </c>
      <c r="D13" s="10">
        <v>814200.80804999976</v>
      </c>
      <c r="E13" s="10">
        <f t="shared" si="5"/>
        <v>8568426.9269200005</v>
      </c>
      <c r="F13" s="10">
        <v>4358645.3356300006</v>
      </c>
      <c r="G13" s="10">
        <v>4195627.1672299998</v>
      </c>
      <c r="H13" s="10">
        <f t="shared" si="7"/>
        <v>4209781.5912899999</v>
      </c>
      <c r="P13" s="24"/>
      <c r="Q13" s="24"/>
      <c r="R13" s="24"/>
      <c r="S13" s="24"/>
      <c r="T13" s="24"/>
      <c r="U13" s="24"/>
    </row>
    <row r="14" spans="1:21" x14ac:dyDescent="0.25">
      <c r="A14" s="4"/>
      <c r="B14" s="9" t="s">
        <v>32</v>
      </c>
      <c r="C14" s="10">
        <v>1201353.26413</v>
      </c>
      <c r="D14" s="10">
        <v>72659.134940000033</v>
      </c>
      <c r="E14" s="10">
        <f t="shared" si="5"/>
        <v>1274012.39907</v>
      </c>
      <c r="F14" s="10">
        <v>614821.60973000003</v>
      </c>
      <c r="G14" s="10">
        <v>598954.80133999989</v>
      </c>
      <c r="H14" s="10">
        <f t="shared" si="7"/>
        <v>659190.78934000002</v>
      </c>
      <c r="P14" s="24"/>
      <c r="Q14" s="24"/>
      <c r="R14" s="24"/>
      <c r="S14" s="24"/>
      <c r="T14" s="24"/>
      <c r="U14" s="24"/>
    </row>
    <row r="15" spans="1:21" x14ac:dyDescent="0.25">
      <c r="A15" s="4"/>
      <c r="B15" s="9" t="s">
        <v>31</v>
      </c>
      <c r="C15" s="10">
        <v>0</v>
      </c>
      <c r="D15" s="10">
        <v>0</v>
      </c>
      <c r="E15" s="10">
        <f t="shared" si="5"/>
        <v>0</v>
      </c>
      <c r="F15" s="10">
        <v>0</v>
      </c>
      <c r="G15" s="10">
        <v>0</v>
      </c>
      <c r="H15" s="10">
        <f t="shared" si="7"/>
        <v>0</v>
      </c>
      <c r="P15" s="24"/>
      <c r="Q15" s="24"/>
      <c r="R15" s="24"/>
      <c r="S15" s="24"/>
      <c r="T15" s="24"/>
      <c r="U15" s="24"/>
    </row>
    <row r="16" spans="1:21" x14ac:dyDescent="0.25">
      <c r="A16" s="4"/>
      <c r="B16" s="9" t="s">
        <v>30</v>
      </c>
      <c r="C16" s="10">
        <v>1608239.102380001</v>
      </c>
      <c r="D16" s="10">
        <v>3489311.5639100005</v>
      </c>
      <c r="E16" s="10">
        <f t="shared" si="5"/>
        <v>5097550.6662900019</v>
      </c>
      <c r="F16" s="10">
        <v>3934439.9854900003</v>
      </c>
      <c r="G16" s="10">
        <v>3864705.0207400001</v>
      </c>
      <c r="H16" s="10">
        <f t="shared" si="7"/>
        <v>1163110.6808000016</v>
      </c>
      <c r="P16" s="24"/>
      <c r="Q16" s="24"/>
      <c r="R16" s="24"/>
      <c r="S16" s="24"/>
      <c r="T16" s="24"/>
      <c r="U16" s="24"/>
    </row>
    <row r="17" spans="1:21" x14ac:dyDescent="0.25">
      <c r="A17" s="4"/>
      <c r="B17" s="9" t="s">
        <v>29</v>
      </c>
      <c r="C17" s="10">
        <v>0</v>
      </c>
      <c r="D17" s="10">
        <v>164.36989</v>
      </c>
      <c r="E17" s="10">
        <f t="shared" si="5"/>
        <v>164.36989</v>
      </c>
      <c r="F17" s="10">
        <v>164.36989</v>
      </c>
      <c r="G17" s="10">
        <v>160.10893999999996</v>
      </c>
      <c r="H17" s="10">
        <f t="shared" si="7"/>
        <v>0</v>
      </c>
      <c r="P17" s="24"/>
      <c r="Q17" s="24"/>
      <c r="R17" s="24"/>
      <c r="S17" s="24"/>
      <c r="T17" s="24"/>
      <c r="U17" s="24"/>
    </row>
    <row r="18" spans="1:21" x14ac:dyDescent="0.25">
      <c r="A18" s="4"/>
      <c r="B18" s="9" t="s">
        <v>28</v>
      </c>
      <c r="C18" s="10">
        <v>7088638.6446000012</v>
      </c>
      <c r="D18" s="10">
        <v>308199.00267999893</v>
      </c>
      <c r="E18" s="10">
        <f t="shared" si="5"/>
        <v>7396837.6472800002</v>
      </c>
      <c r="F18" s="10">
        <v>2968497.9042399996</v>
      </c>
      <c r="G18" s="10">
        <v>2664475.8940700023</v>
      </c>
      <c r="H18" s="10">
        <f t="shared" si="7"/>
        <v>4428339.743040001</v>
      </c>
      <c r="P18" s="24"/>
      <c r="Q18" s="24"/>
      <c r="R18" s="24"/>
      <c r="S18" s="24"/>
      <c r="T18" s="24"/>
      <c r="U18" s="24"/>
    </row>
    <row r="19" spans="1:21" x14ac:dyDescent="0.25">
      <c r="A19" s="4"/>
      <c r="B19" s="9" t="s">
        <v>27</v>
      </c>
      <c r="C19" s="10">
        <v>2307092.8748599994</v>
      </c>
      <c r="D19" s="10">
        <v>492524.91124999983</v>
      </c>
      <c r="E19" s="10">
        <f t="shared" si="5"/>
        <v>2799617.7861099993</v>
      </c>
      <c r="F19" s="10">
        <v>1259443.3239299997</v>
      </c>
      <c r="G19" s="10">
        <v>1107165.8661199994</v>
      </c>
      <c r="H19" s="10">
        <f t="shared" si="7"/>
        <v>1540174.4621799996</v>
      </c>
      <c r="P19" s="24"/>
      <c r="Q19" s="24"/>
      <c r="R19" s="24"/>
      <c r="S19" s="24"/>
      <c r="T19" s="24"/>
      <c r="U19" s="24"/>
    </row>
    <row r="20" spans="1:21" x14ac:dyDescent="0.25">
      <c r="A20" s="4"/>
      <c r="B20" s="11"/>
      <c r="C20" s="12"/>
      <c r="D20" s="12"/>
      <c r="E20" s="12"/>
      <c r="F20" s="12"/>
      <c r="G20" s="12"/>
      <c r="H20" s="12"/>
      <c r="P20" s="24"/>
      <c r="Q20" s="24"/>
      <c r="R20" s="24"/>
      <c r="S20" s="24"/>
      <c r="T20" s="24"/>
      <c r="U20" s="24"/>
    </row>
    <row r="21" spans="1:21" x14ac:dyDescent="0.25">
      <c r="B21" s="8" t="s">
        <v>26</v>
      </c>
      <c r="C21" s="20">
        <f t="shared" ref="C21" si="8">+SUM(C22:C28)</f>
        <v>33947154.247990005</v>
      </c>
      <c r="D21" s="20">
        <f t="shared" ref="D21" si="9">+SUM(D22:D28)</f>
        <v>-4886681.3440399989</v>
      </c>
      <c r="E21" s="20">
        <f t="shared" si="5"/>
        <v>29060472.903950006</v>
      </c>
      <c r="F21" s="20">
        <f t="shared" ref="F21:G21" si="10">+SUM(F22:F28)</f>
        <v>11502817.097079994</v>
      </c>
      <c r="G21" s="20">
        <f t="shared" si="10"/>
        <v>11176103.900739996</v>
      </c>
      <c r="H21" s="20">
        <f t="shared" si="7"/>
        <v>17557655.806870013</v>
      </c>
      <c r="J21" s="27"/>
      <c r="K21" s="27"/>
      <c r="L21" s="27"/>
      <c r="M21" s="27"/>
      <c r="N21" s="27"/>
      <c r="O21" s="27"/>
      <c r="P21" s="24"/>
      <c r="Q21" s="24"/>
      <c r="R21" s="24"/>
      <c r="S21" s="24"/>
      <c r="T21" s="24"/>
      <c r="U21" s="24"/>
    </row>
    <row r="22" spans="1:21" x14ac:dyDescent="0.25">
      <c r="A22" s="4"/>
      <c r="B22" s="9" t="s">
        <v>25</v>
      </c>
      <c r="C22" s="10">
        <v>203282.83352999989</v>
      </c>
      <c r="D22" s="10">
        <v>117955.66986999997</v>
      </c>
      <c r="E22" s="10">
        <f t="shared" si="5"/>
        <v>321238.50339999987</v>
      </c>
      <c r="F22" s="10">
        <v>126168.46050999999</v>
      </c>
      <c r="G22" s="10">
        <v>123118.37527</v>
      </c>
      <c r="H22" s="10">
        <f t="shared" si="7"/>
        <v>195070.04288999987</v>
      </c>
      <c r="P22" s="24"/>
      <c r="Q22" s="24"/>
      <c r="R22" s="24"/>
      <c r="S22" s="24"/>
      <c r="T22" s="24"/>
      <c r="U22" s="24"/>
    </row>
    <row r="23" spans="1:21" x14ac:dyDescent="0.25">
      <c r="A23" s="4"/>
      <c r="B23" s="9" t="s">
        <v>24</v>
      </c>
      <c r="C23" s="10">
        <v>7862693.0421200022</v>
      </c>
      <c r="D23" s="10">
        <v>-5879068.8797099981</v>
      </c>
      <c r="E23" s="10">
        <f t="shared" si="5"/>
        <v>1983624.1624100041</v>
      </c>
      <c r="F23" s="10">
        <v>269283.59791999997</v>
      </c>
      <c r="G23" s="10">
        <v>263619.41162999999</v>
      </c>
      <c r="H23" s="10">
        <f t="shared" si="7"/>
        <v>1714340.564490004</v>
      </c>
      <c r="P23" s="24"/>
      <c r="Q23" s="24"/>
      <c r="R23" s="24"/>
      <c r="S23" s="24"/>
      <c r="T23" s="24"/>
      <c r="U23" s="24"/>
    </row>
    <row r="24" spans="1:21" x14ac:dyDescent="0.25">
      <c r="A24" s="4"/>
      <c r="B24" s="9" t="s">
        <v>23</v>
      </c>
      <c r="C24" s="10">
        <v>2674672.7415799992</v>
      </c>
      <c r="D24" s="10">
        <v>328173.72731999995</v>
      </c>
      <c r="E24" s="10">
        <f t="shared" si="5"/>
        <v>3002846.4688999993</v>
      </c>
      <c r="F24" s="10">
        <v>1238232.02749</v>
      </c>
      <c r="G24" s="10">
        <v>1178156.68016</v>
      </c>
      <c r="H24" s="10">
        <f t="shared" si="7"/>
        <v>1764614.4414099993</v>
      </c>
      <c r="P24" s="24"/>
      <c r="Q24" s="24"/>
      <c r="R24" s="24"/>
      <c r="S24" s="24"/>
      <c r="T24" s="24"/>
      <c r="U24" s="24"/>
    </row>
    <row r="25" spans="1:21" x14ac:dyDescent="0.25">
      <c r="A25" s="4"/>
      <c r="B25" s="9" t="s">
        <v>22</v>
      </c>
      <c r="C25" s="10">
        <v>909751.37050000031</v>
      </c>
      <c r="D25" s="10">
        <v>84345.654170000023</v>
      </c>
      <c r="E25" s="10">
        <f t="shared" si="5"/>
        <v>994097.0246700003</v>
      </c>
      <c r="F25" s="10">
        <v>514450.95741000009</v>
      </c>
      <c r="G25" s="10">
        <v>409271.92936000007</v>
      </c>
      <c r="H25" s="10">
        <f t="shared" si="7"/>
        <v>479646.06726000021</v>
      </c>
      <c r="P25" s="24"/>
      <c r="Q25" s="24"/>
      <c r="R25" s="24"/>
      <c r="S25" s="24"/>
      <c r="T25" s="24"/>
      <c r="U25" s="24"/>
    </row>
    <row r="26" spans="1:21" x14ac:dyDescent="0.25">
      <c r="A26" s="4"/>
      <c r="B26" s="9" t="s">
        <v>21</v>
      </c>
      <c r="C26" s="10">
        <v>17402783.985409997</v>
      </c>
      <c r="D26" s="10">
        <v>39316.072619999446</v>
      </c>
      <c r="E26" s="10">
        <f t="shared" si="5"/>
        <v>17442100.058029998</v>
      </c>
      <c r="F26" s="10">
        <v>7680210.5479599945</v>
      </c>
      <c r="G26" s="10">
        <v>7589558.7622999959</v>
      </c>
      <c r="H26" s="10">
        <f t="shared" si="7"/>
        <v>9761889.5100700036</v>
      </c>
      <c r="P26" s="24"/>
      <c r="Q26" s="24"/>
      <c r="R26" s="24"/>
      <c r="S26" s="24"/>
      <c r="T26" s="24"/>
      <c r="U26" s="24"/>
    </row>
    <row r="27" spans="1:21" x14ac:dyDescent="0.25">
      <c r="A27" s="4"/>
      <c r="B27" s="9" t="s">
        <v>20</v>
      </c>
      <c r="C27" s="10">
        <v>4815718.4285599999</v>
      </c>
      <c r="D27" s="10">
        <v>393274.49498000013</v>
      </c>
      <c r="E27" s="10">
        <f t="shared" si="5"/>
        <v>5208992.9235399999</v>
      </c>
      <c r="F27" s="10">
        <v>1648149.2169199998</v>
      </c>
      <c r="G27" s="10">
        <v>1587227.4368999999</v>
      </c>
      <c r="H27" s="10">
        <f t="shared" si="7"/>
        <v>3560843.7066200003</v>
      </c>
      <c r="P27" s="24"/>
      <c r="Q27" s="24"/>
      <c r="R27" s="24"/>
      <c r="S27" s="24"/>
      <c r="T27" s="24"/>
      <c r="U27" s="24"/>
    </row>
    <row r="28" spans="1:21" x14ac:dyDescent="0.25">
      <c r="A28" s="4"/>
      <c r="B28" s="9" t="s">
        <v>19</v>
      </c>
      <c r="C28" s="10">
        <v>78251.846289999987</v>
      </c>
      <c r="D28" s="10">
        <v>29321.916710000009</v>
      </c>
      <c r="E28" s="10">
        <f t="shared" si="5"/>
        <v>107573.76299999999</v>
      </c>
      <c r="F28" s="10">
        <v>26322.288869999989</v>
      </c>
      <c r="G28" s="10">
        <v>25151.305119999997</v>
      </c>
      <c r="H28" s="10">
        <f t="shared" si="7"/>
        <v>81251.474130000002</v>
      </c>
      <c r="P28" s="24"/>
      <c r="Q28" s="24"/>
      <c r="R28" s="24"/>
      <c r="S28" s="24"/>
      <c r="T28" s="24"/>
      <c r="U28" s="24"/>
    </row>
    <row r="29" spans="1:21" x14ac:dyDescent="0.25">
      <c r="A29" s="4"/>
      <c r="B29" s="11"/>
      <c r="C29" s="12"/>
      <c r="D29" s="12"/>
      <c r="E29" s="12"/>
      <c r="F29" s="12"/>
      <c r="G29" s="12"/>
      <c r="H29" s="12"/>
      <c r="P29" s="24"/>
      <c r="Q29" s="24"/>
      <c r="R29" s="24"/>
      <c r="S29" s="24"/>
      <c r="T29" s="24"/>
      <c r="U29" s="24"/>
    </row>
    <row r="30" spans="1:21" x14ac:dyDescent="0.25">
      <c r="A30" s="4"/>
      <c r="B30" s="8" t="s">
        <v>18</v>
      </c>
      <c r="C30" s="20">
        <f t="shared" ref="C30" si="11">+SUM(C31:C39)</f>
        <v>2996308.28523</v>
      </c>
      <c r="D30" s="20">
        <f t="shared" ref="D30" si="12">+SUM(D31:D39)</f>
        <v>6221576.684290003</v>
      </c>
      <c r="E30" s="20">
        <f t="shared" si="5"/>
        <v>9217884.9695200026</v>
      </c>
      <c r="F30" s="20">
        <f t="shared" ref="F30:G30" si="13">+SUM(F31:F39)</f>
        <v>1579490.17395</v>
      </c>
      <c r="G30" s="20">
        <f t="shared" si="13"/>
        <v>1380417.1930600002</v>
      </c>
      <c r="H30" s="20">
        <f t="shared" si="7"/>
        <v>7638394.7955700029</v>
      </c>
      <c r="J30" s="27"/>
      <c r="K30" s="27"/>
      <c r="L30" s="27"/>
      <c r="M30" s="27"/>
      <c r="N30" s="27"/>
      <c r="O30" s="27"/>
      <c r="P30" s="24"/>
      <c r="Q30" s="24"/>
      <c r="R30" s="24"/>
      <c r="S30" s="24"/>
      <c r="T30" s="24"/>
      <c r="U30" s="24"/>
    </row>
    <row r="31" spans="1:21" x14ac:dyDescent="0.25">
      <c r="A31" s="4"/>
      <c r="B31" s="9" t="s">
        <v>17</v>
      </c>
      <c r="C31" s="10">
        <v>471136.94782</v>
      </c>
      <c r="D31" s="10">
        <v>61271.171550000021</v>
      </c>
      <c r="E31" s="10">
        <f t="shared" si="5"/>
        <v>532408.11936999997</v>
      </c>
      <c r="F31" s="10">
        <v>235182.17992000002</v>
      </c>
      <c r="G31" s="10">
        <v>229563.20834000004</v>
      </c>
      <c r="H31" s="10">
        <f t="shared" si="7"/>
        <v>297225.93944999995</v>
      </c>
      <c r="P31" s="24"/>
      <c r="Q31" s="24"/>
      <c r="R31" s="24"/>
      <c r="S31" s="24"/>
      <c r="T31" s="24"/>
      <c r="U31" s="24"/>
    </row>
    <row r="32" spans="1:21" x14ac:dyDescent="0.25">
      <c r="A32" s="4"/>
      <c r="B32" s="9" t="s">
        <v>16</v>
      </c>
      <c r="C32" s="10">
        <v>278863.97200000001</v>
      </c>
      <c r="D32" s="10">
        <v>17724.569690000011</v>
      </c>
      <c r="E32" s="10">
        <f t="shared" si="5"/>
        <v>296588.54169000004</v>
      </c>
      <c r="F32" s="10">
        <v>127312.43911000005</v>
      </c>
      <c r="G32" s="10">
        <v>95195.894830000077</v>
      </c>
      <c r="H32" s="10">
        <f t="shared" si="7"/>
        <v>169276.10258000001</v>
      </c>
      <c r="P32" s="24"/>
      <c r="Q32" s="24"/>
      <c r="R32" s="24"/>
      <c r="S32" s="24"/>
      <c r="T32" s="24"/>
      <c r="U32" s="24"/>
    </row>
    <row r="33" spans="1:21" x14ac:dyDescent="0.25">
      <c r="A33" s="4"/>
      <c r="B33" s="9" t="s">
        <v>15</v>
      </c>
      <c r="C33" s="10">
        <v>4481.8226699999996</v>
      </c>
      <c r="D33" s="10">
        <v>651.00568999999996</v>
      </c>
      <c r="E33" s="10">
        <f t="shared" si="5"/>
        <v>5132.8283599999995</v>
      </c>
      <c r="F33" s="10">
        <v>2188.9336899999998</v>
      </c>
      <c r="G33" s="10">
        <v>2168.8732600000003</v>
      </c>
      <c r="H33" s="10">
        <f t="shared" si="7"/>
        <v>2943.8946699999997</v>
      </c>
      <c r="P33" s="24"/>
      <c r="Q33" s="24"/>
      <c r="R33" s="24"/>
      <c r="S33" s="24"/>
      <c r="T33" s="24"/>
      <c r="U33" s="24"/>
    </row>
    <row r="34" spans="1:21" x14ac:dyDescent="0.25">
      <c r="A34" s="4"/>
      <c r="B34" s="9" t="s">
        <v>14</v>
      </c>
      <c r="C34" s="10">
        <v>0</v>
      </c>
      <c r="D34" s="10">
        <v>0</v>
      </c>
      <c r="E34" s="10">
        <f t="shared" si="5"/>
        <v>0</v>
      </c>
      <c r="F34" s="10">
        <v>0</v>
      </c>
      <c r="G34" s="10">
        <v>0</v>
      </c>
      <c r="H34" s="10">
        <f t="shared" si="7"/>
        <v>0</v>
      </c>
      <c r="P34" s="24"/>
      <c r="Q34" s="24"/>
      <c r="R34" s="24"/>
      <c r="S34" s="24"/>
      <c r="T34" s="24"/>
      <c r="U34" s="24"/>
    </row>
    <row r="35" spans="1:21" x14ac:dyDescent="0.25">
      <c r="A35" s="4"/>
      <c r="B35" s="9" t="s">
        <v>13</v>
      </c>
      <c r="C35" s="10">
        <v>2034677.2250800002</v>
      </c>
      <c r="D35" s="10">
        <v>6102294.767450002</v>
      </c>
      <c r="E35" s="10">
        <f t="shared" si="5"/>
        <v>8136971.9925300023</v>
      </c>
      <c r="F35" s="10">
        <v>1070936.88384</v>
      </c>
      <c r="G35" s="10">
        <v>940982.53850999998</v>
      </c>
      <c r="H35" s="10">
        <f t="shared" si="7"/>
        <v>7066035.108690002</v>
      </c>
      <c r="P35" s="24"/>
      <c r="Q35" s="24"/>
      <c r="R35" s="24"/>
      <c r="S35" s="24"/>
      <c r="T35" s="24"/>
      <c r="U35" s="24"/>
    </row>
    <row r="36" spans="1:21" x14ac:dyDescent="0.25">
      <c r="A36" s="4"/>
      <c r="B36" s="9" t="s">
        <v>12</v>
      </c>
      <c r="C36" s="10">
        <v>0</v>
      </c>
      <c r="D36" s="10">
        <v>0</v>
      </c>
      <c r="E36" s="10">
        <f t="shared" si="5"/>
        <v>0</v>
      </c>
      <c r="F36" s="10">
        <v>0</v>
      </c>
      <c r="G36" s="10">
        <v>0</v>
      </c>
      <c r="H36" s="10">
        <f t="shared" si="7"/>
        <v>0</v>
      </c>
      <c r="P36" s="24"/>
      <c r="Q36" s="24"/>
      <c r="R36" s="24"/>
      <c r="S36" s="24"/>
      <c r="T36" s="24"/>
      <c r="U36" s="24"/>
    </row>
    <row r="37" spans="1:21" x14ac:dyDescent="0.25">
      <c r="A37" s="4"/>
      <c r="B37" s="9" t="s">
        <v>11</v>
      </c>
      <c r="C37" s="10">
        <v>178159.50403000001</v>
      </c>
      <c r="D37" s="10">
        <v>38741.959320000009</v>
      </c>
      <c r="E37" s="10">
        <f t="shared" si="5"/>
        <v>216901.46335000003</v>
      </c>
      <c r="F37" s="10">
        <v>127921.33589</v>
      </c>
      <c r="G37" s="10">
        <v>97175.130040000004</v>
      </c>
      <c r="H37" s="10">
        <f t="shared" si="7"/>
        <v>88980.127460000032</v>
      </c>
      <c r="P37" s="24"/>
      <c r="Q37" s="24"/>
      <c r="R37" s="24"/>
      <c r="S37" s="24"/>
      <c r="T37" s="24"/>
      <c r="U37" s="24"/>
    </row>
    <row r="38" spans="1:21" x14ac:dyDescent="0.25">
      <c r="A38" s="4"/>
      <c r="B38" s="9" t="s">
        <v>10</v>
      </c>
      <c r="C38" s="10">
        <v>28252.597530000003</v>
      </c>
      <c r="D38" s="10">
        <v>893.21059000000014</v>
      </c>
      <c r="E38" s="10">
        <f t="shared" si="5"/>
        <v>29145.808120000002</v>
      </c>
      <c r="F38" s="10">
        <v>15598.4015</v>
      </c>
      <c r="G38" s="10">
        <v>14981.54808</v>
      </c>
      <c r="H38" s="10">
        <f t="shared" si="7"/>
        <v>13547.406620000002</v>
      </c>
      <c r="P38" s="24"/>
      <c r="Q38" s="24"/>
      <c r="R38" s="24"/>
      <c r="S38" s="24"/>
      <c r="T38" s="24"/>
      <c r="U38" s="24"/>
    </row>
    <row r="39" spans="1:21" x14ac:dyDescent="0.25">
      <c r="A39" s="4"/>
      <c r="B39" s="9" t="s">
        <v>9</v>
      </c>
      <c r="C39" s="10">
        <v>736.21609999999998</v>
      </c>
      <c r="D39" s="10">
        <v>0</v>
      </c>
      <c r="E39" s="10">
        <f t="shared" si="5"/>
        <v>736.21609999999998</v>
      </c>
      <c r="F39" s="10">
        <v>350</v>
      </c>
      <c r="G39" s="10">
        <v>350</v>
      </c>
      <c r="H39" s="10">
        <f t="shared" si="7"/>
        <v>386.21609999999998</v>
      </c>
      <c r="P39" s="24"/>
      <c r="Q39" s="24"/>
      <c r="R39" s="24"/>
      <c r="S39" s="24"/>
      <c r="T39" s="24"/>
      <c r="U39" s="24"/>
    </row>
    <row r="40" spans="1:21" x14ac:dyDescent="0.25">
      <c r="A40" s="4"/>
      <c r="B40" s="11"/>
      <c r="C40" s="12"/>
      <c r="D40" s="12"/>
      <c r="E40" s="12"/>
      <c r="F40" s="12"/>
      <c r="G40" s="12"/>
      <c r="H40" s="12"/>
      <c r="P40" s="24"/>
      <c r="Q40" s="24"/>
      <c r="R40" s="24"/>
      <c r="S40" s="24"/>
      <c r="T40" s="24"/>
      <c r="U40" s="24"/>
    </row>
    <row r="41" spans="1:21" x14ac:dyDescent="0.25">
      <c r="A41" s="4"/>
      <c r="B41" s="8" t="s">
        <v>8</v>
      </c>
      <c r="C41" s="20">
        <f t="shared" ref="C41" si="14">+SUM(C42:C45)</f>
        <v>23996622.810170002</v>
      </c>
      <c r="D41" s="20">
        <f t="shared" ref="D41" si="15">+SUM(D42:D45)</f>
        <v>2519683.9635299998</v>
      </c>
      <c r="E41" s="20">
        <f t="shared" si="5"/>
        <v>26516306.773700003</v>
      </c>
      <c r="F41" s="20">
        <f t="shared" ref="F41:G41" si="16">+SUM(F42:F45)</f>
        <v>14951623.156279992</v>
      </c>
      <c r="G41" s="20">
        <f t="shared" si="16"/>
        <v>14713310.151569989</v>
      </c>
      <c r="H41" s="20">
        <f t="shared" si="7"/>
        <v>11564683.61742001</v>
      </c>
      <c r="J41" s="27"/>
      <c r="K41" s="27"/>
      <c r="L41" s="27"/>
      <c r="M41" s="27"/>
      <c r="N41" s="27"/>
      <c r="O41" s="27"/>
      <c r="P41" s="24"/>
      <c r="Q41" s="24"/>
      <c r="R41" s="24"/>
      <c r="S41" s="24"/>
      <c r="T41" s="24"/>
      <c r="U41" s="24"/>
    </row>
    <row r="42" spans="1:21" x14ac:dyDescent="0.25">
      <c r="A42" s="4"/>
      <c r="B42" s="9" t="s">
        <v>7</v>
      </c>
      <c r="C42" s="10">
        <v>8388243.4066000003</v>
      </c>
      <c r="D42" s="10">
        <v>1581333.7823800002</v>
      </c>
      <c r="E42" s="10">
        <f t="shared" si="5"/>
        <v>9969577.1889800001</v>
      </c>
      <c r="F42" s="10">
        <v>5613600.1735499995</v>
      </c>
      <c r="G42" s="10">
        <v>5613600.1735499995</v>
      </c>
      <c r="H42" s="10">
        <f t="shared" si="7"/>
        <v>4355977.0154300006</v>
      </c>
      <c r="P42" s="24"/>
      <c r="Q42" s="24"/>
      <c r="R42" s="24"/>
      <c r="S42" s="24"/>
      <c r="T42" s="24"/>
      <c r="U42" s="24"/>
    </row>
    <row r="43" spans="1:21" ht="25.5" customHeight="1" x14ac:dyDescent="0.25">
      <c r="A43" s="4"/>
      <c r="B43" s="13" t="s">
        <v>6</v>
      </c>
      <c r="C43" s="10">
        <v>14808379.40357</v>
      </c>
      <c r="D43" s="10">
        <v>1738350.1811499996</v>
      </c>
      <c r="E43" s="10">
        <f t="shared" si="5"/>
        <v>16546729.584720001</v>
      </c>
      <c r="F43" s="10">
        <v>9338022.9827299919</v>
      </c>
      <c r="G43" s="10">
        <v>9099709.9780199882</v>
      </c>
      <c r="H43" s="10">
        <f t="shared" si="7"/>
        <v>7208706.6019900087</v>
      </c>
      <c r="P43" s="24"/>
      <c r="Q43" s="24"/>
      <c r="R43" s="24"/>
      <c r="S43" s="24"/>
      <c r="T43" s="24"/>
      <c r="U43" s="24"/>
    </row>
    <row r="44" spans="1:21" x14ac:dyDescent="0.25">
      <c r="A44" s="4"/>
      <c r="B44" s="9" t="s">
        <v>5</v>
      </c>
      <c r="C44" s="10">
        <v>0</v>
      </c>
      <c r="D44" s="10">
        <v>0</v>
      </c>
      <c r="E44" s="10">
        <f t="shared" si="5"/>
        <v>0</v>
      </c>
      <c r="F44" s="10">
        <v>0</v>
      </c>
      <c r="G44" s="10">
        <v>0</v>
      </c>
      <c r="H44" s="10">
        <f t="shared" si="7"/>
        <v>0</v>
      </c>
      <c r="P44" s="24"/>
      <c r="Q44" s="24"/>
      <c r="R44" s="24"/>
      <c r="S44" s="24"/>
      <c r="T44" s="24"/>
      <c r="U44" s="24"/>
    </row>
    <row r="45" spans="1:21" x14ac:dyDescent="0.25">
      <c r="A45" s="4"/>
      <c r="B45" s="16" t="s">
        <v>4</v>
      </c>
      <c r="C45" s="17">
        <v>800000</v>
      </c>
      <c r="D45" s="17">
        <v>-800000</v>
      </c>
      <c r="E45" s="17">
        <f t="shared" si="5"/>
        <v>0</v>
      </c>
      <c r="F45" s="17">
        <v>0</v>
      </c>
      <c r="G45" s="17">
        <v>0</v>
      </c>
      <c r="H45" s="17">
        <f t="shared" si="7"/>
        <v>0</v>
      </c>
      <c r="P45" s="24"/>
      <c r="Q45" s="24"/>
      <c r="R45" s="24"/>
      <c r="S45" s="24"/>
      <c r="T45" s="24"/>
      <c r="U45" s="24"/>
    </row>
    <row r="46" spans="1:21" x14ac:dyDescent="0.25">
      <c r="A46" s="4"/>
      <c r="B46" s="18"/>
      <c r="C46" s="19"/>
      <c r="D46" s="19"/>
      <c r="E46" s="19"/>
      <c r="F46" s="19"/>
      <c r="G46" s="19"/>
      <c r="H46" s="19"/>
      <c r="P46" s="24"/>
      <c r="Q46" s="24"/>
      <c r="R46" s="24"/>
      <c r="S46" s="24"/>
      <c r="T46" s="24"/>
      <c r="U46" s="24"/>
    </row>
    <row r="47" spans="1:21" x14ac:dyDescent="0.25">
      <c r="A47" s="4"/>
      <c r="B47" s="11" t="s">
        <v>36</v>
      </c>
      <c r="C47" s="20">
        <f t="shared" ref="C47" si="17">+SUM(C48+C58+C67+C78)</f>
        <v>36642042.470550001</v>
      </c>
      <c r="D47" s="20">
        <f t="shared" ref="D47" si="18">+SUM(D48+D58+D67+D78)</f>
        <v>880106.29587999813</v>
      </c>
      <c r="E47" s="20">
        <f t="shared" si="5"/>
        <v>37522148.766429998</v>
      </c>
      <c r="F47" s="20">
        <f t="shared" ref="F47:G47" si="19">+SUM(F48+F58+F67+F78)</f>
        <v>16361982.126130005</v>
      </c>
      <c r="G47" s="20">
        <f t="shared" si="19"/>
        <v>16238673.177400006</v>
      </c>
      <c r="H47" s="20">
        <f t="shared" si="7"/>
        <v>21160166.640299991</v>
      </c>
      <c r="J47" s="27"/>
      <c r="K47" s="27"/>
      <c r="L47" s="27"/>
      <c r="M47" s="27"/>
      <c r="N47" s="27"/>
      <c r="O47" s="27"/>
      <c r="P47" s="24"/>
      <c r="Q47" s="24"/>
      <c r="R47" s="24"/>
      <c r="S47" s="24"/>
      <c r="T47" s="24"/>
      <c r="U47" s="24"/>
    </row>
    <row r="48" spans="1:21" x14ac:dyDescent="0.25">
      <c r="A48" s="4"/>
      <c r="B48" s="8" t="s">
        <v>35</v>
      </c>
      <c r="C48" s="12">
        <f t="shared" ref="C48" si="20">+SUM(C49:C56)</f>
        <v>500506.18125000008</v>
      </c>
      <c r="D48" s="12">
        <f t="shared" ref="D48" si="21">+SUM(D49:D56)</f>
        <v>111596.12250000004</v>
      </c>
      <c r="E48" s="12">
        <f t="shared" si="5"/>
        <v>612102.30375000008</v>
      </c>
      <c r="F48" s="12">
        <f t="shared" ref="F48:G48" si="22">+SUM(F49:F56)</f>
        <v>210126.06470000002</v>
      </c>
      <c r="G48" s="12">
        <f t="shared" si="22"/>
        <v>203579.44291000001</v>
      </c>
      <c r="H48" s="20">
        <f t="shared" si="7"/>
        <v>401976.23905000009</v>
      </c>
      <c r="P48" s="24"/>
      <c r="Q48" s="24"/>
      <c r="R48" s="24"/>
      <c r="S48" s="24"/>
      <c r="T48" s="24"/>
      <c r="U48" s="24"/>
    </row>
    <row r="49" spans="1:21" x14ac:dyDescent="0.25">
      <c r="A49" s="4"/>
      <c r="B49" s="9" t="s">
        <v>34</v>
      </c>
      <c r="C49" s="10">
        <v>0</v>
      </c>
      <c r="D49" s="10">
        <v>0</v>
      </c>
      <c r="E49" s="10">
        <f t="shared" si="5"/>
        <v>0</v>
      </c>
      <c r="F49" s="10">
        <v>0</v>
      </c>
      <c r="G49" s="10">
        <v>0</v>
      </c>
      <c r="H49" s="10">
        <f t="shared" si="7"/>
        <v>0</v>
      </c>
      <c r="P49" s="24"/>
      <c r="Q49" s="24"/>
      <c r="R49" s="24"/>
      <c r="S49" s="24"/>
      <c r="T49" s="24"/>
      <c r="U49" s="24"/>
    </row>
    <row r="50" spans="1:21" x14ac:dyDescent="0.25">
      <c r="A50" s="4"/>
      <c r="B50" s="9" t="s">
        <v>33</v>
      </c>
      <c r="C50" s="10">
        <v>50626.742989999992</v>
      </c>
      <c r="D50" s="10">
        <v>2455</v>
      </c>
      <c r="E50" s="10">
        <f t="shared" si="5"/>
        <v>53081.742989999992</v>
      </c>
      <c r="F50" s="10">
        <v>9142.4914200000003</v>
      </c>
      <c r="G50" s="10">
        <v>9142.4914200000003</v>
      </c>
      <c r="H50" s="10">
        <f t="shared" si="7"/>
        <v>43939.251569999993</v>
      </c>
      <c r="P50" s="24"/>
      <c r="Q50" s="24"/>
      <c r="R50" s="24"/>
      <c r="S50" s="24"/>
      <c r="T50" s="24"/>
      <c r="U50" s="24"/>
    </row>
    <row r="51" spans="1:21" x14ac:dyDescent="0.25">
      <c r="A51" s="4"/>
      <c r="B51" s="9" t="s">
        <v>32</v>
      </c>
      <c r="C51" s="10">
        <v>0</v>
      </c>
      <c r="D51" s="10">
        <v>0</v>
      </c>
      <c r="E51" s="10">
        <f t="shared" si="5"/>
        <v>0</v>
      </c>
      <c r="F51" s="10">
        <v>0</v>
      </c>
      <c r="G51" s="10">
        <v>0</v>
      </c>
      <c r="H51" s="10">
        <f t="shared" si="7"/>
        <v>0</v>
      </c>
      <c r="P51" s="24"/>
      <c r="Q51" s="24"/>
      <c r="R51" s="24"/>
      <c r="S51" s="24"/>
      <c r="T51" s="24"/>
      <c r="U51" s="24"/>
    </row>
    <row r="52" spans="1:21" x14ac:dyDescent="0.25">
      <c r="A52" s="4"/>
      <c r="B52" s="9" t="s">
        <v>31</v>
      </c>
      <c r="C52" s="10">
        <v>0</v>
      </c>
      <c r="D52" s="10">
        <v>0</v>
      </c>
      <c r="E52" s="10">
        <f t="shared" si="5"/>
        <v>0</v>
      </c>
      <c r="F52" s="10">
        <v>0</v>
      </c>
      <c r="G52" s="10">
        <v>0</v>
      </c>
      <c r="H52" s="10">
        <f t="shared" si="7"/>
        <v>0</v>
      </c>
      <c r="P52" s="24"/>
      <c r="Q52" s="24"/>
      <c r="R52" s="24"/>
      <c r="S52" s="24"/>
      <c r="T52" s="24"/>
      <c r="U52" s="24"/>
    </row>
    <row r="53" spans="1:21" x14ac:dyDescent="0.25">
      <c r="A53" s="4"/>
      <c r="B53" s="9" t="s">
        <v>30</v>
      </c>
      <c r="C53" s="10">
        <v>0</v>
      </c>
      <c r="D53" s="10">
        <v>1.8444199999999999</v>
      </c>
      <c r="E53" s="10">
        <f t="shared" si="5"/>
        <v>1.8444199999999999</v>
      </c>
      <c r="F53" s="10">
        <v>1.6762000000000001</v>
      </c>
      <c r="G53" s="10">
        <v>1.6762000000000001</v>
      </c>
      <c r="H53" s="10">
        <f t="shared" si="7"/>
        <v>0.16821999999999981</v>
      </c>
      <c r="P53" s="24"/>
      <c r="Q53" s="24"/>
      <c r="R53" s="24"/>
      <c r="S53" s="24"/>
      <c r="T53" s="24"/>
      <c r="U53" s="24"/>
    </row>
    <row r="54" spans="1:21" x14ac:dyDescent="0.25">
      <c r="A54" s="4"/>
      <c r="B54" s="9" t="s">
        <v>29</v>
      </c>
      <c r="C54" s="10">
        <v>0</v>
      </c>
      <c r="D54" s="10">
        <v>0</v>
      </c>
      <c r="E54" s="10">
        <f t="shared" si="5"/>
        <v>0</v>
      </c>
      <c r="F54" s="10">
        <v>0</v>
      </c>
      <c r="G54" s="10">
        <v>0</v>
      </c>
      <c r="H54" s="10">
        <f t="shared" si="7"/>
        <v>0</v>
      </c>
      <c r="P54" s="24"/>
      <c r="Q54" s="24"/>
      <c r="R54" s="24"/>
      <c r="S54" s="24"/>
      <c r="T54" s="24"/>
      <c r="U54" s="24"/>
    </row>
    <row r="55" spans="1:21" x14ac:dyDescent="0.25">
      <c r="A55" s="4"/>
      <c r="B55" s="9" t="s">
        <v>28</v>
      </c>
      <c r="C55" s="10">
        <v>448638.14726000006</v>
      </c>
      <c r="D55" s="10">
        <v>98139.278080000047</v>
      </c>
      <c r="E55" s="10">
        <f t="shared" si="5"/>
        <v>546777.42534000007</v>
      </c>
      <c r="F55" s="10">
        <v>200981.89708000002</v>
      </c>
      <c r="G55" s="10">
        <v>194435.27529000002</v>
      </c>
      <c r="H55" s="10">
        <f t="shared" si="7"/>
        <v>345795.52826000005</v>
      </c>
      <c r="P55" s="24"/>
      <c r="Q55" s="24"/>
      <c r="R55" s="24"/>
      <c r="S55" s="24"/>
      <c r="T55" s="24"/>
      <c r="U55" s="24"/>
    </row>
    <row r="56" spans="1:21" x14ac:dyDescent="0.25">
      <c r="A56" s="4"/>
      <c r="B56" s="9" t="s">
        <v>27</v>
      </c>
      <c r="C56" s="10">
        <v>1241.2909999999999</v>
      </c>
      <c r="D56" s="10">
        <v>11000</v>
      </c>
      <c r="E56" s="10">
        <f t="shared" si="5"/>
        <v>12241.290999999999</v>
      </c>
      <c r="F56" s="10">
        <v>0</v>
      </c>
      <c r="G56" s="10">
        <v>0</v>
      </c>
      <c r="H56" s="10">
        <f t="shared" si="7"/>
        <v>12241.290999999999</v>
      </c>
      <c r="P56" s="24"/>
      <c r="Q56" s="24"/>
      <c r="R56" s="24"/>
      <c r="S56" s="24"/>
      <c r="T56" s="24"/>
      <c r="U56" s="24"/>
    </row>
    <row r="57" spans="1:21" x14ac:dyDescent="0.25">
      <c r="A57" s="4"/>
      <c r="B57" s="11"/>
      <c r="C57" s="12"/>
      <c r="D57" s="12"/>
      <c r="E57" s="12"/>
      <c r="F57" s="12"/>
      <c r="G57" s="12"/>
      <c r="H57" s="12"/>
      <c r="P57" s="24"/>
      <c r="Q57" s="24"/>
      <c r="R57" s="24"/>
      <c r="S57" s="24"/>
      <c r="T57" s="24"/>
      <c r="U57" s="24"/>
    </row>
    <row r="58" spans="1:21" x14ac:dyDescent="0.25">
      <c r="B58" s="8" t="s">
        <v>26</v>
      </c>
      <c r="C58" s="20">
        <f t="shared" ref="C58" si="23">+SUM(C59:C65)</f>
        <v>30594085.764360003</v>
      </c>
      <c r="D58" s="20">
        <f t="shared" ref="D58" si="24">+SUM(D59:D65)</f>
        <v>282840.89899000002</v>
      </c>
      <c r="E58" s="20">
        <f t="shared" si="5"/>
        <v>30876926.663350005</v>
      </c>
      <c r="F58" s="20">
        <f t="shared" ref="F58:G58" si="25">+SUM(F59:F65)</f>
        <v>13211615.534490004</v>
      </c>
      <c r="G58" s="20">
        <f t="shared" si="25"/>
        <v>13094853.207550004</v>
      </c>
      <c r="H58" s="20">
        <f t="shared" si="7"/>
        <v>17665311.128860001</v>
      </c>
      <c r="J58" s="27"/>
      <c r="K58" s="27"/>
      <c r="L58" s="27"/>
      <c r="M58" s="27"/>
      <c r="N58" s="27"/>
      <c r="O58" s="27"/>
      <c r="P58" s="24"/>
      <c r="Q58" s="24"/>
      <c r="R58" s="24"/>
      <c r="S58" s="24"/>
      <c r="T58" s="24"/>
      <c r="U58" s="24"/>
    </row>
    <row r="59" spans="1:21" x14ac:dyDescent="0.25">
      <c r="A59" s="4"/>
      <c r="B59" s="9" t="s">
        <v>25</v>
      </c>
      <c r="C59" s="10">
        <v>0</v>
      </c>
      <c r="D59" s="10">
        <v>0</v>
      </c>
      <c r="E59" s="10">
        <f t="shared" si="5"/>
        <v>0</v>
      </c>
      <c r="F59" s="10">
        <v>0</v>
      </c>
      <c r="G59" s="10">
        <v>0</v>
      </c>
      <c r="H59" s="10">
        <f t="shared" si="7"/>
        <v>0</v>
      </c>
      <c r="P59" s="24"/>
      <c r="Q59" s="24"/>
      <c r="R59" s="24"/>
      <c r="S59" s="24"/>
      <c r="T59" s="24"/>
      <c r="U59" s="24"/>
    </row>
    <row r="60" spans="1:21" x14ac:dyDescent="0.25">
      <c r="A60" s="4"/>
      <c r="B60" s="9" t="s">
        <v>24</v>
      </c>
      <c r="C60" s="10">
        <v>804229.04460999998</v>
      </c>
      <c r="D60" s="10">
        <v>-87271.857600000018</v>
      </c>
      <c r="E60" s="10">
        <f t="shared" si="5"/>
        <v>716957.18700999999</v>
      </c>
      <c r="F60" s="10">
        <v>630666.04214999999</v>
      </c>
      <c r="G60" s="10">
        <v>626625.05524999998</v>
      </c>
      <c r="H60" s="10">
        <f t="shared" si="7"/>
        <v>86291.14486</v>
      </c>
      <c r="P60" s="24"/>
      <c r="Q60" s="24"/>
      <c r="R60" s="24"/>
      <c r="S60" s="24"/>
      <c r="T60" s="24"/>
      <c r="U60" s="24"/>
    </row>
    <row r="61" spans="1:21" x14ac:dyDescent="0.25">
      <c r="A61" s="4"/>
      <c r="B61" s="9" t="s">
        <v>23</v>
      </c>
      <c r="C61" s="10">
        <v>4679292.2562100003</v>
      </c>
      <c r="D61" s="10">
        <v>443.67388000017405</v>
      </c>
      <c r="E61" s="10">
        <f t="shared" si="5"/>
        <v>4679735.9300900009</v>
      </c>
      <c r="F61" s="10">
        <v>2192003.7410500003</v>
      </c>
      <c r="G61" s="10">
        <v>2192003.7410500003</v>
      </c>
      <c r="H61" s="10">
        <f t="shared" si="7"/>
        <v>2487732.1890400006</v>
      </c>
      <c r="P61" s="24"/>
      <c r="Q61" s="24"/>
      <c r="R61" s="24"/>
      <c r="S61" s="24"/>
      <c r="T61" s="24"/>
      <c r="U61" s="24"/>
    </row>
    <row r="62" spans="1:21" x14ac:dyDescent="0.25">
      <c r="A62" s="4"/>
      <c r="B62" s="9" t="s">
        <v>22</v>
      </c>
      <c r="C62" s="10">
        <v>0</v>
      </c>
      <c r="D62" s="10">
        <v>8661.9644000000008</v>
      </c>
      <c r="E62" s="10">
        <f t="shared" si="5"/>
        <v>8661.9644000000008</v>
      </c>
      <c r="F62" s="10">
        <v>8661.9644000000008</v>
      </c>
      <c r="G62" s="10">
        <v>8661.9644000000008</v>
      </c>
      <c r="H62" s="10">
        <f t="shared" si="7"/>
        <v>0</v>
      </c>
      <c r="P62" s="24"/>
      <c r="Q62" s="24"/>
      <c r="R62" s="24"/>
      <c r="S62" s="24"/>
      <c r="T62" s="24"/>
      <c r="U62" s="24"/>
    </row>
    <row r="63" spans="1:21" x14ac:dyDescent="0.25">
      <c r="A63" s="4"/>
      <c r="B63" s="9" t="s">
        <v>21</v>
      </c>
      <c r="C63" s="10">
        <v>23218657.667250004</v>
      </c>
      <c r="D63" s="10">
        <v>318410.9865399999</v>
      </c>
      <c r="E63" s="10">
        <f t="shared" si="5"/>
        <v>23537068.653790005</v>
      </c>
      <c r="F63" s="10">
        <v>9564253.0308800042</v>
      </c>
      <c r="G63" s="10">
        <v>9479491.383840004</v>
      </c>
      <c r="H63" s="10">
        <f t="shared" si="7"/>
        <v>13972815.62291</v>
      </c>
      <c r="P63" s="24"/>
      <c r="Q63" s="24"/>
      <c r="R63" s="24"/>
      <c r="S63" s="24"/>
      <c r="T63" s="24"/>
      <c r="U63" s="24"/>
    </row>
    <row r="64" spans="1:21" x14ac:dyDescent="0.25">
      <c r="A64" s="4"/>
      <c r="B64" s="9" t="s">
        <v>20</v>
      </c>
      <c r="C64" s="10">
        <v>1891906.79629</v>
      </c>
      <c r="D64" s="10">
        <v>42596.13177</v>
      </c>
      <c r="E64" s="10">
        <f t="shared" si="5"/>
        <v>1934502.9280600001</v>
      </c>
      <c r="F64" s="10">
        <v>816030.75601000001</v>
      </c>
      <c r="G64" s="10">
        <v>788071.06301000004</v>
      </c>
      <c r="H64" s="10">
        <f t="shared" si="7"/>
        <v>1118472.1720500002</v>
      </c>
      <c r="P64" s="24"/>
      <c r="Q64" s="24"/>
      <c r="R64" s="24"/>
      <c r="S64" s="24"/>
      <c r="T64" s="24"/>
      <c r="U64" s="24"/>
    </row>
    <row r="65" spans="1:21" x14ac:dyDescent="0.25">
      <c r="A65" s="4"/>
      <c r="B65" s="9" t="s">
        <v>19</v>
      </c>
      <c r="C65" s="10">
        <v>0</v>
      </c>
      <c r="D65" s="10">
        <v>0</v>
      </c>
      <c r="E65" s="10">
        <f t="shared" si="5"/>
        <v>0</v>
      </c>
      <c r="F65" s="10">
        <v>0</v>
      </c>
      <c r="G65" s="10">
        <v>0</v>
      </c>
      <c r="H65" s="10">
        <f t="shared" si="7"/>
        <v>0</v>
      </c>
      <c r="P65" s="24"/>
      <c r="Q65" s="24"/>
      <c r="R65" s="24"/>
      <c r="S65" s="24"/>
      <c r="T65" s="24"/>
      <c r="U65" s="24"/>
    </row>
    <row r="66" spans="1:21" x14ac:dyDescent="0.25">
      <c r="A66" s="4"/>
      <c r="B66" s="11"/>
      <c r="C66" s="12"/>
      <c r="D66" s="12"/>
      <c r="E66" s="12"/>
      <c r="F66" s="12"/>
      <c r="G66" s="12"/>
      <c r="H66" s="12"/>
      <c r="P66" s="24"/>
      <c r="Q66" s="24"/>
      <c r="R66" s="24"/>
      <c r="S66" s="24"/>
      <c r="T66" s="24"/>
      <c r="U66" s="24"/>
    </row>
    <row r="67" spans="1:21" x14ac:dyDescent="0.25">
      <c r="A67" s="4"/>
      <c r="B67" s="8" t="s">
        <v>18</v>
      </c>
      <c r="C67" s="20">
        <f t="shared" ref="C67" si="26">+SUM(C68:C76)</f>
        <v>89897.627650000009</v>
      </c>
      <c r="D67" s="20">
        <f t="shared" ref="D67" si="27">+SUM(D68:D76)</f>
        <v>411078.49898999999</v>
      </c>
      <c r="E67" s="20">
        <f t="shared" si="5"/>
        <v>500976.12664000003</v>
      </c>
      <c r="F67" s="20">
        <f t="shared" ref="F67:G67" si="28">+SUM(F68:F76)</f>
        <v>81256.527849999999</v>
      </c>
      <c r="G67" s="20">
        <f t="shared" si="28"/>
        <v>81256.527849999999</v>
      </c>
      <c r="H67" s="20">
        <f t="shared" si="7"/>
        <v>419719.59879000002</v>
      </c>
      <c r="J67" s="27"/>
      <c r="K67" s="27"/>
      <c r="L67" s="27"/>
      <c r="M67" s="27"/>
      <c r="N67" s="27"/>
      <c r="O67" s="27"/>
      <c r="P67" s="24"/>
      <c r="Q67" s="24"/>
      <c r="R67" s="24"/>
      <c r="S67" s="24"/>
      <c r="T67" s="24"/>
      <c r="U67" s="24"/>
    </row>
    <row r="68" spans="1:21" x14ac:dyDescent="0.25">
      <c r="A68" s="4"/>
      <c r="B68" s="9" t="s">
        <v>17</v>
      </c>
      <c r="C68" s="10">
        <v>72919.523650000003</v>
      </c>
      <c r="D68" s="10">
        <v>-2987.965650000006</v>
      </c>
      <c r="E68" s="10">
        <f t="shared" si="5"/>
        <v>69931.55799999999</v>
      </c>
      <c r="F68" s="10">
        <v>33544.42</v>
      </c>
      <c r="G68" s="10">
        <v>33544.42</v>
      </c>
      <c r="H68" s="10">
        <f t="shared" si="7"/>
        <v>36387.137999999992</v>
      </c>
      <c r="P68" s="24"/>
      <c r="Q68" s="24"/>
      <c r="R68" s="24"/>
      <c r="S68" s="24"/>
      <c r="T68" s="24"/>
      <c r="U68" s="24"/>
    </row>
    <row r="69" spans="1:21" x14ac:dyDescent="0.25">
      <c r="A69" s="4"/>
      <c r="B69" s="9" t="s">
        <v>16</v>
      </c>
      <c r="C69" s="10">
        <v>16978.103999999999</v>
      </c>
      <c r="D69" s="10">
        <v>286722.84194000001</v>
      </c>
      <c r="E69" s="10">
        <f t="shared" si="5"/>
        <v>303700.94594000001</v>
      </c>
      <c r="F69" s="10">
        <v>9601.7379999999994</v>
      </c>
      <c r="G69" s="10">
        <v>9601.7379999999994</v>
      </c>
      <c r="H69" s="10">
        <f t="shared" si="7"/>
        <v>294099.20793999999</v>
      </c>
      <c r="P69" s="24"/>
      <c r="Q69" s="24"/>
      <c r="R69" s="24"/>
      <c r="S69" s="24"/>
      <c r="T69" s="24"/>
      <c r="U69" s="24"/>
    </row>
    <row r="70" spans="1:21" x14ac:dyDescent="0.25">
      <c r="A70" s="4"/>
      <c r="B70" s="9" t="s">
        <v>15</v>
      </c>
      <c r="C70" s="10">
        <v>0</v>
      </c>
      <c r="D70" s="10">
        <v>0</v>
      </c>
      <c r="E70" s="10">
        <f t="shared" si="5"/>
        <v>0</v>
      </c>
      <c r="F70" s="10">
        <v>0</v>
      </c>
      <c r="G70" s="10">
        <v>0</v>
      </c>
      <c r="H70" s="10">
        <f t="shared" si="7"/>
        <v>0</v>
      </c>
      <c r="P70" s="24"/>
      <c r="Q70" s="24"/>
      <c r="R70" s="24"/>
      <c r="S70" s="24"/>
      <c r="T70" s="24"/>
      <c r="U70" s="24"/>
    </row>
    <row r="71" spans="1:21" x14ac:dyDescent="0.25">
      <c r="A71" s="4"/>
      <c r="B71" s="9" t="s">
        <v>14</v>
      </c>
      <c r="C71" s="10">
        <v>0</v>
      </c>
      <c r="D71" s="10">
        <v>0</v>
      </c>
      <c r="E71" s="10">
        <f t="shared" si="5"/>
        <v>0</v>
      </c>
      <c r="F71" s="10">
        <v>0</v>
      </c>
      <c r="G71" s="10">
        <v>0</v>
      </c>
      <c r="H71" s="10">
        <f t="shared" si="7"/>
        <v>0</v>
      </c>
      <c r="P71" s="24"/>
      <c r="Q71" s="24"/>
      <c r="R71" s="24"/>
      <c r="S71" s="24"/>
      <c r="T71" s="24"/>
      <c r="U71" s="24"/>
    </row>
    <row r="72" spans="1:21" x14ac:dyDescent="0.25">
      <c r="A72" s="4"/>
      <c r="B72" s="9" t="s">
        <v>13</v>
      </c>
      <c r="C72" s="10">
        <v>0</v>
      </c>
      <c r="D72" s="10">
        <v>127343.62270000001</v>
      </c>
      <c r="E72" s="10">
        <f t="shared" si="5"/>
        <v>127343.62270000001</v>
      </c>
      <c r="F72" s="10">
        <v>38110.369850000003</v>
      </c>
      <c r="G72" s="10">
        <v>38110.369850000003</v>
      </c>
      <c r="H72" s="10">
        <f t="shared" si="7"/>
        <v>89233.252850000004</v>
      </c>
      <c r="P72" s="24"/>
      <c r="Q72" s="24"/>
      <c r="R72" s="24"/>
      <c r="S72" s="24"/>
      <c r="T72" s="24"/>
      <c r="U72" s="24"/>
    </row>
    <row r="73" spans="1:21" x14ac:dyDescent="0.25">
      <c r="A73" s="4"/>
      <c r="B73" s="9" t="s">
        <v>12</v>
      </c>
      <c r="C73" s="10">
        <v>0</v>
      </c>
      <c r="D73" s="10">
        <v>0</v>
      </c>
      <c r="E73" s="10">
        <f t="shared" si="5"/>
        <v>0</v>
      </c>
      <c r="F73" s="10">
        <v>0</v>
      </c>
      <c r="G73" s="10">
        <v>0</v>
      </c>
      <c r="H73" s="10">
        <f t="shared" si="7"/>
        <v>0</v>
      </c>
      <c r="P73" s="24"/>
      <c r="Q73" s="24"/>
      <c r="R73" s="24"/>
      <c r="S73" s="24"/>
      <c r="T73" s="24"/>
      <c r="U73" s="24"/>
    </row>
    <row r="74" spans="1:21" x14ac:dyDescent="0.25">
      <c r="A74" s="4"/>
      <c r="B74" s="9" t="s">
        <v>11</v>
      </c>
      <c r="C74" s="10">
        <v>0</v>
      </c>
      <c r="D74" s="10">
        <v>0</v>
      </c>
      <c r="E74" s="10">
        <f t="shared" si="5"/>
        <v>0</v>
      </c>
      <c r="F74" s="10">
        <v>0</v>
      </c>
      <c r="G74" s="10">
        <v>0</v>
      </c>
      <c r="H74" s="10">
        <f t="shared" si="7"/>
        <v>0</v>
      </c>
      <c r="P74" s="24"/>
      <c r="Q74" s="24"/>
      <c r="R74" s="24"/>
      <c r="S74" s="24"/>
      <c r="T74" s="24"/>
      <c r="U74" s="24"/>
    </row>
    <row r="75" spans="1:21" x14ac:dyDescent="0.25">
      <c r="A75" s="4"/>
      <c r="B75" s="9" t="s">
        <v>10</v>
      </c>
      <c r="C75" s="10">
        <v>0</v>
      </c>
      <c r="D75" s="10">
        <v>0</v>
      </c>
      <c r="E75" s="10">
        <f t="shared" ref="E75:E84" si="29">C75+D75</f>
        <v>0</v>
      </c>
      <c r="F75" s="10">
        <v>0</v>
      </c>
      <c r="G75" s="10">
        <v>0</v>
      </c>
      <c r="H75" s="10">
        <f t="shared" ref="H75:H84" si="30">E75-F75</f>
        <v>0</v>
      </c>
      <c r="P75" s="24"/>
      <c r="Q75" s="24"/>
      <c r="R75" s="24"/>
      <c r="S75" s="24"/>
      <c r="T75" s="24"/>
      <c r="U75" s="24"/>
    </row>
    <row r="76" spans="1:21" x14ac:dyDescent="0.25">
      <c r="A76" s="4"/>
      <c r="B76" s="9" t="s">
        <v>9</v>
      </c>
      <c r="C76" s="10">
        <v>0</v>
      </c>
      <c r="D76" s="10">
        <v>0</v>
      </c>
      <c r="E76" s="10">
        <f t="shared" si="29"/>
        <v>0</v>
      </c>
      <c r="F76" s="10">
        <v>0</v>
      </c>
      <c r="G76" s="10">
        <v>0</v>
      </c>
      <c r="H76" s="10">
        <f t="shared" si="30"/>
        <v>0</v>
      </c>
      <c r="P76" s="24"/>
      <c r="Q76" s="24"/>
      <c r="R76" s="24"/>
      <c r="S76" s="24"/>
      <c r="T76" s="24"/>
      <c r="U76" s="24"/>
    </row>
    <row r="77" spans="1:21" x14ac:dyDescent="0.25">
      <c r="A77" s="4"/>
      <c r="B77" s="11"/>
      <c r="C77" s="12"/>
      <c r="D77" s="12"/>
      <c r="E77" s="12"/>
      <c r="F77" s="12"/>
      <c r="G77" s="12"/>
      <c r="H77" s="12"/>
      <c r="P77" s="24"/>
      <c r="Q77" s="24"/>
      <c r="R77" s="24"/>
      <c r="S77" s="24"/>
      <c r="T77" s="24"/>
      <c r="U77" s="24"/>
    </row>
    <row r="78" spans="1:21" x14ac:dyDescent="0.25">
      <c r="A78" s="4"/>
      <c r="B78" s="8" t="s">
        <v>8</v>
      </c>
      <c r="C78" s="20">
        <f t="shared" ref="C78" si="31">+SUM(C79:C82)</f>
        <v>5457552.8972899998</v>
      </c>
      <c r="D78" s="20">
        <f t="shared" ref="D78" si="32">+SUM(D79:D82)</f>
        <v>74590.775399998078</v>
      </c>
      <c r="E78" s="20">
        <f t="shared" si="29"/>
        <v>5532143.6726899976</v>
      </c>
      <c r="F78" s="20">
        <f t="shared" ref="F78:G78" si="33">+SUM(F79:F82)</f>
        <v>2858983.999090001</v>
      </c>
      <c r="G78" s="20">
        <f t="shared" si="33"/>
        <v>2858983.999090001</v>
      </c>
      <c r="H78" s="20">
        <f t="shared" si="30"/>
        <v>2673159.6735999966</v>
      </c>
      <c r="J78" s="27"/>
      <c r="K78" s="27"/>
      <c r="L78" s="27"/>
      <c r="M78" s="27"/>
      <c r="N78" s="27"/>
      <c r="O78" s="27"/>
      <c r="P78" s="24"/>
      <c r="Q78" s="24"/>
      <c r="R78" s="24"/>
      <c r="S78" s="24"/>
      <c r="T78" s="24"/>
      <c r="U78" s="24"/>
    </row>
    <row r="79" spans="1:21" x14ac:dyDescent="0.25">
      <c r="A79" s="4"/>
      <c r="B79" s="9" t="s">
        <v>7</v>
      </c>
      <c r="C79" s="10">
        <v>112596.57289</v>
      </c>
      <c r="D79" s="10">
        <v>5109.5164299999933</v>
      </c>
      <c r="E79" s="10">
        <f t="shared" si="29"/>
        <v>117706.08931999998</v>
      </c>
      <c r="F79" s="10">
        <v>58999.517999999996</v>
      </c>
      <c r="G79" s="10">
        <v>58999.517999999996</v>
      </c>
      <c r="H79" s="10">
        <f t="shared" si="30"/>
        <v>58706.571319999988</v>
      </c>
      <c r="P79" s="24"/>
      <c r="Q79" s="24"/>
      <c r="R79" s="24"/>
      <c r="S79" s="24"/>
      <c r="T79" s="24"/>
      <c r="U79" s="24"/>
    </row>
    <row r="80" spans="1:21" ht="22.5" x14ac:dyDescent="0.25">
      <c r="A80" s="4"/>
      <c r="B80" s="13" t="s">
        <v>6</v>
      </c>
      <c r="C80" s="10">
        <v>5344956.3243999993</v>
      </c>
      <c r="D80" s="10">
        <v>69481.258969998089</v>
      </c>
      <c r="E80" s="10">
        <f t="shared" si="29"/>
        <v>5414437.5833699973</v>
      </c>
      <c r="F80" s="10">
        <v>2799984.4810900008</v>
      </c>
      <c r="G80" s="10">
        <v>2799984.4810900008</v>
      </c>
      <c r="H80" s="10">
        <f t="shared" si="30"/>
        <v>2614453.1022799965</v>
      </c>
      <c r="P80" s="24"/>
      <c r="Q80" s="24"/>
      <c r="R80" s="24"/>
      <c r="S80" s="24"/>
      <c r="T80" s="24"/>
      <c r="U80" s="24"/>
    </row>
    <row r="81" spans="1:21" x14ac:dyDescent="0.25">
      <c r="A81" s="4"/>
      <c r="B81" s="9" t="s">
        <v>5</v>
      </c>
      <c r="C81" s="10">
        <v>0</v>
      </c>
      <c r="D81" s="10">
        <v>0</v>
      </c>
      <c r="E81" s="10">
        <f t="shared" si="29"/>
        <v>0</v>
      </c>
      <c r="F81" s="10">
        <v>0</v>
      </c>
      <c r="G81" s="10">
        <v>0</v>
      </c>
      <c r="H81" s="10">
        <f t="shared" si="30"/>
        <v>0</v>
      </c>
      <c r="P81" s="24"/>
      <c r="Q81" s="24"/>
      <c r="R81" s="24"/>
      <c r="S81" s="24"/>
      <c r="T81" s="24"/>
      <c r="U81" s="24"/>
    </row>
    <row r="82" spans="1:21" x14ac:dyDescent="0.25">
      <c r="A82" s="4"/>
      <c r="B82" s="9" t="s">
        <v>4</v>
      </c>
      <c r="C82" s="10">
        <v>0</v>
      </c>
      <c r="D82" s="10">
        <v>0</v>
      </c>
      <c r="E82" s="10">
        <f t="shared" si="29"/>
        <v>0</v>
      </c>
      <c r="F82" s="10">
        <v>0</v>
      </c>
      <c r="G82" s="10">
        <v>0</v>
      </c>
      <c r="H82" s="10">
        <f t="shared" si="30"/>
        <v>0</v>
      </c>
      <c r="P82" s="24"/>
      <c r="Q82" s="24"/>
      <c r="R82" s="24"/>
      <c r="S82" s="24"/>
      <c r="T82" s="24"/>
      <c r="U82" s="24"/>
    </row>
    <row r="83" spans="1:21" x14ac:dyDescent="0.25">
      <c r="B83" s="11"/>
      <c r="C83" s="12"/>
      <c r="D83" s="12"/>
      <c r="E83" s="12"/>
      <c r="F83" s="12"/>
      <c r="G83" s="12"/>
      <c r="H83" s="12"/>
      <c r="P83" s="24"/>
      <c r="Q83" s="24"/>
      <c r="R83" s="24"/>
      <c r="S83" s="24"/>
      <c r="T83" s="24"/>
      <c r="U83" s="24"/>
    </row>
    <row r="84" spans="1:21" x14ac:dyDescent="0.25">
      <c r="B84" s="14" t="s">
        <v>3</v>
      </c>
      <c r="C84" s="15">
        <f t="shared" ref="C84" si="34">+SUM(C10+C47)</f>
        <v>118194252.95878002</v>
      </c>
      <c r="D84" s="15">
        <f t="shared" ref="D84" si="35">+SUM(D10+D47)</f>
        <v>9951745.3903800007</v>
      </c>
      <c r="E84" s="15">
        <f t="shared" si="29"/>
        <v>128145998.34916002</v>
      </c>
      <c r="F84" s="15">
        <f t="shared" ref="F84:G84" si="36">+SUM(F10+F47)</f>
        <v>57874512.648349993</v>
      </c>
      <c r="G84" s="15">
        <f t="shared" si="36"/>
        <v>56269580.84720999</v>
      </c>
      <c r="H84" s="15">
        <f t="shared" si="30"/>
        <v>70271485.700810015</v>
      </c>
      <c r="J84" s="27"/>
      <c r="K84" s="27"/>
      <c r="L84" s="27"/>
      <c r="M84" s="27"/>
      <c r="N84" s="27"/>
      <c r="O84" s="27"/>
      <c r="P84" s="24"/>
      <c r="Q84" s="24"/>
      <c r="R84" s="24"/>
      <c r="S84" s="24"/>
      <c r="T84" s="24"/>
      <c r="U84" s="24"/>
    </row>
    <row r="85" spans="1:21" x14ac:dyDescent="0.25">
      <c r="B85" s="3" t="s">
        <v>2</v>
      </c>
    </row>
    <row r="86" spans="1:21" x14ac:dyDescent="0.25">
      <c r="B86" s="3" t="s">
        <v>1</v>
      </c>
    </row>
    <row r="87" spans="1:21" x14ac:dyDescent="0.25">
      <c r="B87" s="3" t="s">
        <v>0</v>
      </c>
    </row>
    <row r="89" spans="1:21" x14ac:dyDescent="0.25">
      <c r="B89" s="28"/>
      <c r="C89" s="28"/>
      <c r="D89" s="28"/>
      <c r="E89" s="28"/>
      <c r="F89" s="28"/>
      <c r="G89" s="28"/>
      <c r="H89" s="28"/>
    </row>
    <row r="90" spans="1:21" x14ac:dyDescent="0.25">
      <c r="B90" s="28" t="s">
        <v>50</v>
      </c>
      <c r="C90" s="28"/>
      <c r="D90" s="28"/>
      <c r="E90" s="28"/>
      <c r="F90" s="28"/>
      <c r="G90" s="28"/>
      <c r="H90" s="28"/>
    </row>
    <row r="91" spans="1:21" x14ac:dyDescent="0.25">
      <c r="B91" s="29" t="s">
        <v>51</v>
      </c>
      <c r="C91" s="29"/>
      <c r="D91" s="29"/>
      <c r="E91" s="29"/>
      <c r="F91" s="29"/>
      <c r="G91" s="29"/>
      <c r="H91" s="29"/>
    </row>
    <row r="94" spans="1:21" x14ac:dyDescent="0.25">
      <c r="H94" s="2"/>
    </row>
  </sheetData>
  <mergeCells count="11">
    <mergeCell ref="B2:H2"/>
    <mergeCell ref="B3:H3"/>
    <mergeCell ref="B4:H4"/>
    <mergeCell ref="B5:H5"/>
    <mergeCell ref="B6:H6"/>
    <mergeCell ref="B89:H89"/>
    <mergeCell ref="B90:H90"/>
    <mergeCell ref="B91:H91"/>
    <mergeCell ref="B7:B8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69" firstPageNumber="453" fitToHeight="2" orientation="landscape" useFirstPageNumber="1" r:id="rId1"/>
  <headerFooter>
    <oddFooter>&amp;R&amp;P</oddFooter>
  </headerFooter>
  <rowBreaks count="1" manualBreakCount="1">
    <brk id="4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F6c CLF</vt:lpstr>
      <vt:lpstr>'F6c CLF'!Área_de_impresión</vt:lpstr>
      <vt:lpstr>'F6c CLF'!Títulos_a_imprimir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Comunicacion</cp:lastModifiedBy>
  <cp:lastPrinted>2022-07-20T22:35:41Z</cp:lastPrinted>
  <dcterms:created xsi:type="dcterms:W3CDTF">2020-04-30T23:58:26Z</dcterms:created>
  <dcterms:modified xsi:type="dcterms:W3CDTF">2022-07-29T19:15:14Z</dcterms:modified>
</cp:coreProperties>
</file>