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4. Formatos LDF CONAC 2 Trimestre\03. Reportes Validados\"/>
    </mc:Choice>
  </mc:AlternateContent>
  <xr:revisionPtr revIDLastSave="0" documentId="13_ncr:1_{67385387-165B-403B-B53A-02E1FB328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 BAP" sheetId="1" r:id="rId1"/>
  </sheets>
  <definedNames>
    <definedName name="_xlnm.Print_Area" localSheetId="0">'F4 BAP'!$B$1:$E$74</definedName>
    <definedName name="_xlnm.Print_Titles" localSheetId="0">'F4 BAP'!$2:$5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37" i="1"/>
  <c r="D48" i="1"/>
  <c r="C48" i="1"/>
  <c r="C37" i="1"/>
  <c r="E37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E41" i="1"/>
  <c r="C41" i="1"/>
  <c r="C11" i="1" s="1"/>
  <c r="C8" i="1" s="1"/>
  <c r="C21" i="1" s="1"/>
  <c r="C22" i="1" s="1"/>
  <c r="C23" i="1" s="1"/>
  <c r="C31" i="1" s="1"/>
  <c r="D41" i="1"/>
  <c r="D11" i="1" s="1"/>
  <c r="D8" i="1" s="1"/>
  <c r="D21" i="1" s="1"/>
  <c r="D22" i="1" s="1"/>
  <c r="D23" i="1" s="1"/>
  <c r="D31" i="1" s="1"/>
  <c r="E11" i="1" l="1"/>
  <c r="E8" i="1" s="1"/>
  <c r="E21" i="1" s="1"/>
  <c r="E22" i="1" s="1"/>
  <c r="E23" i="1" s="1"/>
  <c r="E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<sst xmlns="http://schemas.openxmlformats.org/spreadsheetml/2006/main" count="66" uniqueCount="43">
  <si>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</si>
  <si>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</si>
  <si>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</si>
  <si>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</si>
  <si>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</si>
  <si>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</si>
  <si>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</si>
  <si>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</si>
  <si>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</si>
  <si>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</si>
  <si>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</si>
  <si>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</si>
  <si>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</si>
  <si>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</si>
  <si>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</si>
  <si>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</si>
  <si>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</si>
  <si>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</si>
  <si>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</si>
  <si>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</si>
  <si>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</si>
  <si>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</si>
  <si>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</si>
  <si>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</si>
  <si>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</si>
  <si>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</si>
  <si>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</si>
  <si>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</si>
  <si>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</si>
  <si>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</si>
  <si>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</si>
  <si>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</si>
  <si>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</si>
  <si>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</si>
  <si>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</si>
  <si>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</si>
  <si>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</si>
  <si>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</si>
  <si>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</si>
  <si>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</si>
  <si>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junio de 2022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</si>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</sst>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5" fontId="7" fillId="0" borderId="11" xfId="1" applyNumberFormat="1" applyFont="1" applyFill="1" applyBorder="1"/>
    <xf numFmtId="164" fontId="7" fillId="0" borderId="11" xfId="1" applyNumberFormat="1" applyFont="1" applyFill="1" applyBorder="1"/>
    <xf numFmtId="0" fontId="9" fillId="0" borderId="0" xfId="0" applyFont="1"/>
    <xf numFmtId="164" fontId="9" fillId="0" borderId="0" xfId="1" applyNumberFormat="1" applyFont="1"/>
    <xf numFmtId="164" fontId="9" fillId="0" borderId="0" xfId="1" applyNumberFormat="1" applyFont="1" applyAlignment="1">
      <alignment vertical="center"/>
    </xf>
    <xf numFmtId="0" fontId="10" fillId="0" borderId="0" xfId="0" applyFont="1"/>
    <xf numFmtId="0" fontId="2" fillId="0" borderId="0" xfId="0" applyFont="1"/>
    <xf numFmtId="164" fontId="2" fillId="0" borderId="0" xfId="2" applyNumberFormat="1" applyFont="1"/>
    <xf numFmtId="164" fontId="2" fillId="0" borderId="0" xfId="2" applyNumberFormat="1" applyFont="1" applyAlignment="1">
      <alignment vertical="center"/>
    </xf>
    <xf numFmtId="164" fontId="11" fillId="0" borderId="0" xfId="2" applyNumberFormat="1" applyFont="1" applyBorder="1"/>
    <xf numFmtId="0" fontId="0" fillId="0" borderId="0" xfId="0" applyFont="1"/>
    <xf numFmtId="0" fontId="12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illares 2" xfId="2" xr:uid="{A04F1835-5A16-41EE-9195-D3FE801F1555}"/>
    <cellStyle name="Normal" xfId="0" builtinId="0"/>
  </cellStyles>
  <dxfs count="0"/>
  <tableStyles count="1" defaultTableStyle="TableStyleMedium2" defaultPivotStyle="PivotStyleLight16">
    <tableStyle name="Invisible" pivot="0" table="0" count="0" xr9:uid="{946F2F73-A931-4019-805D-FAD78CF6E383}"/>
  </tableStyles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8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41" t="s">
        <v>0</v>
      </c>
      <c r="C2" s="42"/>
      <c r="D2" s="42"/>
      <c r="E2" s="43"/>
    </row>
    <row r="3" spans="2:5" x14ac:dyDescent="0.25">
      <c r="B3" s="44" t="s">
        <v>1</v>
      </c>
      <c r="C3" s="45"/>
      <c r="D3" s="45"/>
      <c r="E3" s="46"/>
    </row>
    <row r="4" spans="2:5" x14ac:dyDescent="0.25">
      <c r="B4" s="47" t="s">
        <v>40</v>
      </c>
      <c r="C4" s="48"/>
      <c r="D4" s="48"/>
      <c r="E4" s="49"/>
    </row>
    <row r="5" spans="2:5" x14ac:dyDescent="0.25">
      <c r="B5" s="50" t="s">
        <v>2</v>
      </c>
      <c r="C5" s="51"/>
      <c r="D5" s="51"/>
      <c r="E5" s="52"/>
    </row>
    <row r="7" spans="2:5" s="8" customFormat="1" ht="30.75" customHeight="1" x14ac:dyDescent="0.25">
      <c r="B7" s="11" t="s">
        <v>3</v>
      </c>
      <c r="C7" s="12" t="s">
        <v>4</v>
      </c>
      <c r="D7" s="13" t="s">
        <v>5</v>
      </c>
      <c r="E7" s="12" t="s">
        <v>6</v>
      </c>
    </row>
    <row r="8" spans="2:5" x14ac:dyDescent="0.25">
      <c r="B8" s="14" t="s">
        <v>7</v>
      </c>
      <c r="C8" s="15">
        <f>+SUM(C9:C11)</f>
        <v>113710727.07870999</v>
      </c>
      <c r="D8" s="15">
        <f t="shared" ref="D8:E8" si="0">+SUM(D9:D11)</f>
        <v>61145213.089810006</v>
      </c>
      <c r="E8" s="15">
        <f t="shared" si="0"/>
        <v>61145213.089810006</v>
      </c>
    </row>
    <row r="9" spans="2:5" x14ac:dyDescent="0.25">
      <c r="B9" s="16" t="s">
        <v>8</v>
      </c>
      <c r="C9" s="27">
        <v>74494155.897689998</v>
      </c>
      <c r="D9" s="27">
        <v>44219425.329440005</v>
      </c>
      <c r="E9" s="27">
        <v>44219425.329440005</v>
      </c>
    </row>
    <row r="10" spans="2:5" x14ac:dyDescent="0.25">
      <c r="B10" s="16" t="s">
        <v>9</v>
      </c>
      <c r="C10" s="27">
        <v>36443659.173099995</v>
      </c>
      <c r="D10" s="27">
        <v>16603118.044599999</v>
      </c>
      <c r="E10" s="27">
        <v>16603118.044599999</v>
      </c>
    </row>
    <row r="11" spans="2:5" x14ac:dyDescent="0.25">
      <c r="B11" s="16" t="s">
        <v>10</v>
      </c>
      <c r="C11" s="17">
        <f>+C41</f>
        <v>2772912.0079200002</v>
      </c>
      <c r="D11" s="17">
        <f t="shared" ref="D11:E11" si="1">+D41</f>
        <v>322669.71576999966</v>
      </c>
      <c r="E11" s="17">
        <f t="shared" si="1"/>
        <v>322669.71576999966</v>
      </c>
    </row>
    <row r="12" spans="2:5" x14ac:dyDescent="0.25">
      <c r="B12" s="18"/>
      <c r="C12" s="17"/>
      <c r="D12" s="17"/>
      <c r="E12" s="17"/>
    </row>
    <row r="13" spans="2:5" x14ac:dyDescent="0.25">
      <c r="B13" s="19" t="s">
        <v>11</v>
      </c>
      <c r="C13" s="17">
        <f>+SUM(C14:C15)</f>
        <v>114457164.96669993</v>
      </c>
      <c r="D13" s="17">
        <f t="shared" ref="D13:E13" si="2">+SUM(D14:D15)</f>
        <v>54447182.364120007</v>
      </c>
      <c r="E13" s="17">
        <f t="shared" si="2"/>
        <v>52842250.562980056</v>
      </c>
    </row>
    <row r="14" spans="2:5" x14ac:dyDescent="0.25">
      <c r="B14" s="16" t="s">
        <v>12</v>
      </c>
      <c r="C14" s="27">
        <v>77832081.250729933</v>
      </c>
      <c r="D14" s="27">
        <v>38093351.214960009</v>
      </c>
      <c r="E14" s="27">
        <v>36611728.362550065</v>
      </c>
    </row>
    <row r="15" spans="2:5" x14ac:dyDescent="0.25">
      <c r="B15" s="16" t="s">
        <v>13</v>
      </c>
      <c r="C15" s="27">
        <v>36625083.715970002</v>
      </c>
      <c r="D15" s="27">
        <v>16353831.149159996</v>
      </c>
      <c r="E15" s="27">
        <v>16230522.200429995</v>
      </c>
    </row>
    <row r="16" spans="2:5" x14ac:dyDescent="0.25">
      <c r="B16" s="18"/>
      <c r="C16" s="17"/>
      <c r="D16" s="17"/>
      <c r="E16" s="17"/>
    </row>
    <row r="17" spans="2:5" x14ac:dyDescent="0.25">
      <c r="B17" s="19" t="s">
        <v>14</v>
      </c>
      <c r="C17" s="17">
        <f>+SUM(C18:C19)</f>
        <v>746437.88799000008</v>
      </c>
      <c r="D17" s="17">
        <f t="shared" ref="D17:E17" si="3">+SUM(D18:D19)</f>
        <v>1332428.9696200001</v>
      </c>
      <c r="E17" s="17">
        <f t="shared" si="3"/>
        <v>1332428.9696200001</v>
      </c>
    </row>
    <row r="18" spans="2:5" x14ac:dyDescent="0.25">
      <c r="B18" s="16" t="s">
        <v>15</v>
      </c>
      <c r="C18" s="27">
        <v>548054.59062000003</v>
      </c>
      <c r="D18" s="27">
        <v>1052580.5865100003</v>
      </c>
      <c r="E18" s="27">
        <v>1052580.5865100003</v>
      </c>
    </row>
    <row r="19" spans="2:5" x14ac:dyDescent="0.25">
      <c r="B19" s="16" t="s">
        <v>16</v>
      </c>
      <c r="C19" s="27">
        <v>198383.29737000001</v>
      </c>
      <c r="D19" s="27">
        <v>279848.38310999994</v>
      </c>
      <c r="E19" s="27">
        <v>279848.38310999994</v>
      </c>
    </row>
    <row r="20" spans="2:5" x14ac:dyDescent="0.25">
      <c r="B20" s="18"/>
      <c r="C20" s="17"/>
      <c r="D20" s="17"/>
      <c r="E20" s="17"/>
    </row>
    <row r="21" spans="2:5" x14ac:dyDescent="0.25">
      <c r="B21" s="19" t="s">
        <v>17</v>
      </c>
      <c r="C21" s="17">
        <f>+SUM(C17-C13+C8)</f>
        <v>5.9604644775390625E-8</v>
      </c>
      <c r="D21" s="17">
        <f>+SUM(D17-D13+D8)</f>
        <v>8030459.6953099966</v>
      </c>
      <c r="E21" s="17">
        <f>+SUM(E17-E13+E8)</f>
        <v>9635391.4964499474</v>
      </c>
    </row>
    <row r="22" spans="2:5" x14ac:dyDescent="0.25">
      <c r="B22" s="19" t="s">
        <v>18</v>
      </c>
      <c r="C22" s="17">
        <f>+C21-C11</f>
        <v>-2772912.0079199406</v>
      </c>
      <c r="D22" s="17">
        <f t="shared" ref="D22:E22" si="4">+D21-D11</f>
        <v>7707789.9795399969</v>
      </c>
      <c r="E22" s="17">
        <f t="shared" si="4"/>
        <v>9312721.7806799486</v>
      </c>
    </row>
    <row r="23" spans="2:5" ht="22.5" x14ac:dyDescent="0.25">
      <c r="B23" s="19" t="s">
        <v>19</v>
      </c>
      <c r="C23" s="17">
        <f>+C22-C17</f>
        <v>-3519349.8959099408</v>
      </c>
      <c r="D23" s="17">
        <f t="shared" ref="D23:E23" si="5">+D22-D17</f>
        <v>6375361.0099199973</v>
      </c>
      <c r="E23" s="17">
        <f t="shared" si="5"/>
        <v>7980292.8110599481</v>
      </c>
    </row>
    <row r="24" spans="2:5" x14ac:dyDescent="0.25">
      <c r="B24" s="20"/>
      <c r="C24" s="21"/>
      <c r="D24" s="21"/>
      <c r="E24" s="21"/>
    </row>
    <row r="25" spans="2:5" x14ac:dyDescent="0.25">
      <c r="E25" s="6"/>
    </row>
    <row r="26" spans="2:5" s="8" customFormat="1" ht="30.75" customHeight="1" x14ac:dyDescent="0.25">
      <c r="B26" s="11" t="s">
        <v>20</v>
      </c>
      <c r="C26" s="12" t="s">
        <v>4</v>
      </c>
      <c r="D26" s="13" t="s">
        <v>5</v>
      </c>
      <c r="E26" s="12" t="s">
        <v>6</v>
      </c>
    </row>
    <row r="27" spans="2:5" x14ac:dyDescent="0.25">
      <c r="B27" s="19" t="s">
        <v>21</v>
      </c>
      <c r="C27" s="22">
        <f>+SUM(C28:C29)</f>
        <v>4761946.5466400003</v>
      </c>
      <c r="D27" s="22">
        <f t="shared" ref="D27:E27" si="6">+SUM(D28:D29)</f>
        <v>2245269.4073199998</v>
      </c>
      <c r="E27" s="22">
        <f t="shared" si="6"/>
        <v>2245269.4073199998</v>
      </c>
    </row>
    <row r="28" spans="2:5" x14ac:dyDescent="0.25">
      <c r="B28" s="16" t="s">
        <v>22</v>
      </c>
      <c r="C28" s="30">
        <v>4666308.7283300003</v>
      </c>
      <c r="D28" s="30">
        <v>2194420.8662899998</v>
      </c>
      <c r="E28" s="30">
        <v>2194420.8662899998</v>
      </c>
    </row>
    <row r="29" spans="2:5" x14ac:dyDescent="0.25">
      <c r="B29" s="16" t="s">
        <v>23</v>
      </c>
      <c r="C29" s="30">
        <v>95637.818310000002</v>
      </c>
      <c r="D29" s="30">
        <v>50848.54103</v>
      </c>
      <c r="E29" s="30">
        <v>50848.54103</v>
      </c>
    </row>
    <row r="30" spans="2:5" x14ac:dyDescent="0.25">
      <c r="B30" s="23"/>
      <c r="C30" s="22"/>
      <c r="D30" s="22"/>
      <c r="E30" s="22"/>
    </row>
    <row r="31" spans="2:5" x14ac:dyDescent="0.25">
      <c r="B31" s="24" t="s">
        <v>24</v>
      </c>
      <c r="C31" s="25">
        <f>+C23+C27</f>
        <v>1242596.6507300595</v>
      </c>
      <c r="D31" s="25">
        <f t="shared" ref="D31:E31" si="7">+D23+D27</f>
        <v>8620630.4172399975</v>
      </c>
      <c r="E31" s="25">
        <f t="shared" si="7"/>
        <v>10225562.218379948</v>
      </c>
    </row>
    <row r="32" spans="2:5" x14ac:dyDescent="0.25">
      <c r="E32" s="6"/>
    </row>
    <row r="33" spans="2:5" s="8" customFormat="1" ht="30.75" customHeight="1" x14ac:dyDescent="0.25">
      <c r="B33" s="11" t="s">
        <v>20</v>
      </c>
      <c r="C33" s="12" t="s">
        <v>4</v>
      </c>
      <c r="D33" s="13" t="s">
        <v>5</v>
      </c>
      <c r="E33" s="12" t="s">
        <v>6</v>
      </c>
    </row>
    <row r="34" spans="2:5" x14ac:dyDescent="0.25">
      <c r="B34" s="19" t="s">
        <v>25</v>
      </c>
      <c r="C34" s="26">
        <f>+SUM(C35:C36)</f>
        <v>6510000</v>
      </c>
      <c r="D34" s="26">
        <f t="shared" ref="D34:E34" si="8">+SUM(D35:D36)</f>
        <v>3750000</v>
      </c>
      <c r="E34" s="26">
        <f t="shared" si="8"/>
        <v>3750000</v>
      </c>
    </row>
    <row r="35" spans="2:5" x14ac:dyDescent="0.25">
      <c r="B35" s="16" t="s">
        <v>26</v>
      </c>
      <c r="C35" s="29">
        <v>6510000</v>
      </c>
      <c r="D35" s="29">
        <v>3750000</v>
      </c>
      <c r="E35" s="29">
        <v>3750000</v>
      </c>
    </row>
    <row r="36" spans="2:5" x14ac:dyDescent="0.25">
      <c r="B36" s="16" t="s">
        <v>27</v>
      </c>
      <c r="C36" s="29">
        <v>0</v>
      </c>
      <c r="D36" s="29">
        <v>0</v>
      </c>
      <c r="E36" s="29">
        <v>0</v>
      </c>
    </row>
    <row r="37" spans="2:5" x14ac:dyDescent="0.25">
      <c r="B37" s="19" t="s">
        <v>28</v>
      </c>
      <c r="C37" s="26">
        <f>+SUM(C38:C39)</f>
        <v>3737087.9920799998</v>
      </c>
      <c r="D37" s="26">
        <f t="shared" ref="D37:E37" si="9">+SUM(D38:D39)</f>
        <v>3427330.2842300003</v>
      </c>
      <c r="E37" s="26">
        <f t="shared" si="9"/>
        <v>3427330.2842300003</v>
      </c>
    </row>
    <row r="38" spans="2:5" x14ac:dyDescent="0.25">
      <c r="B38" s="16" t="s">
        <v>29</v>
      </c>
      <c r="C38" s="29">
        <v>3720129.2374999998</v>
      </c>
      <c r="D38" s="29">
        <v>3419179.3072600001</v>
      </c>
      <c r="E38" s="29">
        <v>3419179.3072600001</v>
      </c>
    </row>
    <row r="39" spans="2:5" x14ac:dyDescent="0.25">
      <c r="B39" s="16" t="s">
        <v>30</v>
      </c>
      <c r="C39" s="29">
        <v>16958.754579999997</v>
      </c>
      <c r="D39" s="29">
        <v>8150.9769699999997</v>
      </c>
      <c r="E39" s="29">
        <v>8150.9769699999997</v>
      </c>
    </row>
    <row r="40" spans="2:5" x14ac:dyDescent="0.25">
      <c r="B40" s="23"/>
      <c r="C40" s="26"/>
      <c r="D40" s="26"/>
      <c r="E40" s="26"/>
    </row>
    <row r="41" spans="2:5" x14ac:dyDescent="0.25">
      <c r="B41" s="24" t="s">
        <v>31</v>
      </c>
      <c r="C41" s="25">
        <f>+C34-C37</f>
        <v>2772912.0079200002</v>
      </c>
      <c r="D41" s="25">
        <f t="shared" ref="D41:E41" si="10">+D34-D37</f>
        <v>322669.71576999966</v>
      </c>
      <c r="E41" s="25">
        <f t="shared" si="10"/>
        <v>322669.71576999966</v>
      </c>
    </row>
    <row r="42" spans="2:5" x14ac:dyDescent="0.25">
      <c r="B42" s="9"/>
      <c r="C42" s="10"/>
      <c r="D42" s="10"/>
      <c r="E42" s="10"/>
    </row>
    <row r="43" spans="2:5" x14ac:dyDescent="0.25">
      <c r="B43" s="9"/>
      <c r="C43" s="10"/>
      <c r="D43" s="10"/>
      <c r="E43" s="10"/>
    </row>
    <row r="44" spans="2:5" s="8" customFormat="1" ht="30.75" customHeight="1" x14ac:dyDescent="0.25">
      <c r="B44" s="11" t="s">
        <v>20</v>
      </c>
      <c r="C44" s="12" t="s">
        <v>4</v>
      </c>
      <c r="D44" s="13" t="s">
        <v>5</v>
      </c>
      <c r="E44" s="12" t="s">
        <v>6</v>
      </c>
    </row>
    <row r="45" spans="2:5" x14ac:dyDescent="0.25">
      <c r="B45" s="18" t="s">
        <v>32</v>
      </c>
      <c r="C45" s="26">
        <f>C9</f>
        <v>74494155.897689998</v>
      </c>
      <c r="D45" s="26">
        <f t="shared" ref="D45:E45" si="11">D9</f>
        <v>44219425.329440005</v>
      </c>
      <c r="E45" s="26">
        <f t="shared" si="11"/>
        <v>44219425.329440005</v>
      </c>
    </row>
    <row r="46" spans="2:5" ht="22.5" x14ac:dyDescent="0.25">
      <c r="B46" s="18" t="s">
        <v>33</v>
      </c>
      <c r="C46" s="26">
        <f>+C47-C48</f>
        <v>2789870.7625000002</v>
      </c>
      <c r="D46" s="26">
        <f t="shared" ref="D46:E46" si="12">+D47-D48</f>
        <v>330820.69273999985</v>
      </c>
      <c r="E46" s="26">
        <f t="shared" si="12"/>
        <v>330820.69273999985</v>
      </c>
    </row>
    <row r="47" spans="2:5" x14ac:dyDescent="0.25">
      <c r="B47" s="16" t="s">
        <v>26</v>
      </c>
      <c r="C47" s="26">
        <f>C35</f>
        <v>6510000</v>
      </c>
      <c r="D47" s="26">
        <f t="shared" ref="D47:E47" si="13">D35</f>
        <v>3750000</v>
      </c>
      <c r="E47" s="26">
        <f t="shared" si="13"/>
        <v>3750000</v>
      </c>
    </row>
    <row r="48" spans="2:5" x14ac:dyDescent="0.25">
      <c r="B48" s="16" t="s">
        <v>29</v>
      </c>
      <c r="C48" s="26">
        <f>C38</f>
        <v>3720129.2374999998</v>
      </c>
      <c r="D48" s="26">
        <f t="shared" ref="D48:E48" si="14">D38</f>
        <v>3419179.3072600001</v>
      </c>
      <c r="E48" s="26">
        <f t="shared" si="14"/>
        <v>3419179.3072600001</v>
      </c>
    </row>
    <row r="49" spans="2:5" x14ac:dyDescent="0.25">
      <c r="B49" s="23"/>
      <c r="C49" s="26"/>
      <c r="D49" s="26"/>
      <c r="E49" s="26"/>
    </row>
    <row r="50" spans="2:5" x14ac:dyDescent="0.25">
      <c r="B50" s="18" t="s">
        <v>12</v>
      </c>
      <c r="C50" s="26">
        <f>C14</f>
        <v>77832081.250729933</v>
      </c>
      <c r="D50" s="26">
        <f t="shared" ref="D50:E50" si="15">D14</f>
        <v>38093351.214960009</v>
      </c>
      <c r="E50" s="26">
        <f t="shared" si="15"/>
        <v>36611728.362550065</v>
      </c>
    </row>
    <row r="51" spans="2:5" x14ac:dyDescent="0.25">
      <c r="B51" s="23"/>
      <c r="C51" s="26"/>
      <c r="D51" s="26"/>
      <c r="E51" s="26"/>
    </row>
    <row r="52" spans="2:5" x14ac:dyDescent="0.25">
      <c r="B52" s="18" t="s">
        <v>15</v>
      </c>
      <c r="C52" s="27">
        <f>C18</f>
        <v>548054.59062000003</v>
      </c>
      <c r="D52" s="27">
        <f t="shared" ref="D52:E52" si="16">D18</f>
        <v>1052580.5865100003</v>
      </c>
      <c r="E52" s="27">
        <f t="shared" si="16"/>
        <v>1052580.5865100003</v>
      </c>
    </row>
    <row r="53" spans="2:5" x14ac:dyDescent="0.25">
      <c r="B53" s="23"/>
      <c r="C53" s="26"/>
      <c r="D53" s="26"/>
      <c r="E53" s="26"/>
    </row>
    <row r="54" spans="2:5" x14ac:dyDescent="0.25">
      <c r="B54" s="19" t="s">
        <v>34</v>
      </c>
      <c r="C54" s="26">
        <f>+C45+C46-C50+C52</f>
        <v>8.0067780800163746E-5</v>
      </c>
      <c r="D54" s="26">
        <f t="shared" ref="D54:E54" si="17">+D45+D46-D50+D52</f>
        <v>7509475.3937299978</v>
      </c>
      <c r="E54" s="26">
        <f t="shared" si="17"/>
        <v>8991098.2461399417</v>
      </c>
    </row>
    <row r="55" spans="2:5" ht="22.5" x14ac:dyDescent="0.25">
      <c r="B55" s="24" t="s">
        <v>35</v>
      </c>
      <c r="C55" s="25">
        <f>+C54-C46</f>
        <v>-2789870.7624199325</v>
      </c>
      <c r="D55" s="25">
        <f t="shared" ref="D55:E55" si="18">+D54-D46</f>
        <v>7178654.7009899979</v>
      </c>
      <c r="E55" s="25">
        <f t="shared" si="18"/>
        <v>8660277.5533999428</v>
      </c>
    </row>
    <row r="56" spans="2:5" x14ac:dyDescent="0.25">
      <c r="E56" s="6"/>
    </row>
    <row r="57" spans="2:5" s="8" customFormat="1" ht="30.75" customHeight="1" x14ac:dyDescent="0.25">
      <c r="B57" s="11" t="s">
        <v>20</v>
      </c>
      <c r="C57" s="12" t="s">
        <v>4</v>
      </c>
      <c r="D57" s="13" t="s">
        <v>5</v>
      </c>
      <c r="E57" s="12" t="s">
        <v>6</v>
      </c>
    </row>
    <row r="58" spans="2:5" x14ac:dyDescent="0.25">
      <c r="B58" s="18" t="s">
        <v>9</v>
      </c>
      <c r="C58" s="26">
        <f>C10</f>
        <v>36443659.173099995</v>
      </c>
      <c r="D58" s="26">
        <f t="shared" ref="D58:E58" si="19">D10</f>
        <v>16603118.044599999</v>
      </c>
      <c r="E58" s="26">
        <f t="shared" si="19"/>
        <v>16603118.044599999</v>
      </c>
    </row>
    <row r="59" spans="2:5" ht="22.5" x14ac:dyDescent="0.25">
      <c r="B59" s="18" t="s">
        <v>36</v>
      </c>
      <c r="C59" s="26">
        <f>+SUM(C60-C61)</f>
        <v>-16958.754579999997</v>
      </c>
      <c r="D59" s="26">
        <f t="shared" ref="D59:E59" si="20">+SUM(D60-D61)</f>
        <v>-8150.9769699999997</v>
      </c>
      <c r="E59" s="26">
        <f t="shared" si="20"/>
        <v>-8150.9769699999997</v>
      </c>
    </row>
    <row r="60" spans="2:5" x14ac:dyDescent="0.25">
      <c r="B60" s="28" t="s">
        <v>27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</row>
    <row r="61" spans="2:5" x14ac:dyDescent="0.25">
      <c r="B61" s="28" t="s">
        <v>30</v>
      </c>
      <c r="C61" s="26">
        <f>C39</f>
        <v>16958.754579999997</v>
      </c>
      <c r="D61" s="26">
        <f t="shared" ref="D61:E61" si="22">D39</f>
        <v>8150.9769699999997</v>
      </c>
      <c r="E61" s="26">
        <f t="shared" si="22"/>
        <v>8150.9769699999997</v>
      </c>
    </row>
    <row r="62" spans="2:5" x14ac:dyDescent="0.25">
      <c r="B62" s="18"/>
      <c r="C62" s="26"/>
      <c r="D62" s="26"/>
      <c r="E62" s="26"/>
    </row>
    <row r="63" spans="2:5" x14ac:dyDescent="0.25">
      <c r="B63" s="18" t="s">
        <v>37</v>
      </c>
      <c r="C63" s="26">
        <f>C15</f>
        <v>36625083.715970002</v>
      </c>
      <c r="D63" s="26">
        <f t="shared" ref="D63:E63" si="23">D15</f>
        <v>16353831.149159996</v>
      </c>
      <c r="E63" s="26">
        <f t="shared" si="23"/>
        <v>16230522.200429995</v>
      </c>
    </row>
    <row r="64" spans="2:5" x14ac:dyDescent="0.25">
      <c r="B64" s="18"/>
      <c r="C64" s="26"/>
      <c r="D64" s="26"/>
      <c r="E64" s="26"/>
    </row>
    <row r="65" spans="2:14" x14ac:dyDescent="0.25">
      <c r="B65" s="18" t="s">
        <v>16</v>
      </c>
      <c r="C65" s="27">
        <f>C19</f>
        <v>198383.29737000001</v>
      </c>
      <c r="D65" s="27">
        <f t="shared" ref="D65:E65" si="24">D19</f>
        <v>279848.38310999994</v>
      </c>
      <c r="E65" s="27">
        <f t="shared" si="24"/>
        <v>279848.38310999994</v>
      </c>
    </row>
    <row r="66" spans="2:14" x14ac:dyDescent="0.25">
      <c r="B66" s="18"/>
      <c r="C66" s="26"/>
      <c r="D66" s="26"/>
      <c r="E66" s="26"/>
    </row>
    <row r="67" spans="2:14" x14ac:dyDescent="0.25">
      <c r="B67" s="19" t="s">
        <v>38</v>
      </c>
      <c r="C67" s="26">
        <f>+C58+C59-C63+C65</f>
        <v>-8.00059933681041E-5</v>
      </c>
      <c r="D67" s="26">
        <f t="shared" ref="D67:E67" si="25">+D58+D59-D63+D65</f>
        <v>520984.30158000265</v>
      </c>
      <c r="E67" s="26">
        <f t="shared" si="25"/>
        <v>644293.25031000387</v>
      </c>
    </row>
    <row r="68" spans="2:14" ht="22.5" x14ac:dyDescent="0.25">
      <c r="B68" s="24" t="s">
        <v>39</v>
      </c>
      <c r="C68" s="25">
        <f>+C67-C59</f>
        <v>16958.754499994004</v>
      </c>
      <c r="D68" s="25">
        <f t="shared" ref="D68:E68" si="26">+D67-D59</f>
        <v>529135.27855000261</v>
      </c>
      <c r="E68" s="25">
        <f t="shared" si="26"/>
        <v>652444.22728000383</v>
      </c>
    </row>
    <row r="70" spans="2:14" s="34" customFormat="1" x14ac:dyDescent="0.25">
      <c r="B70" s="35"/>
      <c r="C70" s="36"/>
      <c r="D70" s="36"/>
      <c r="E70" s="36"/>
      <c r="F70" s="39"/>
      <c r="G70" s="38"/>
      <c r="H70" s="38"/>
      <c r="I70" s="38"/>
      <c r="J70" s="38"/>
      <c r="K70" s="38"/>
      <c r="L70" s="38"/>
      <c r="M70" s="38"/>
      <c r="N70" s="38"/>
    </row>
    <row r="71" spans="2:14" s="34" customFormat="1" x14ac:dyDescent="0.25">
      <c r="B71" s="40"/>
      <c r="C71" s="36"/>
      <c r="D71" s="36"/>
      <c r="E71" s="37"/>
      <c r="F71" s="39"/>
      <c r="G71" s="38"/>
      <c r="H71" s="38"/>
      <c r="I71" s="38"/>
      <c r="J71" s="38"/>
      <c r="K71" s="38"/>
      <c r="L71" s="38"/>
      <c r="M71" s="38"/>
      <c r="N71" s="38"/>
    </row>
    <row r="72" spans="2:14" s="34" customFormat="1" x14ac:dyDescent="0.25">
      <c r="B72" s="53" t="s">
        <v>41</v>
      </c>
      <c r="C72" s="53"/>
      <c r="D72" s="53"/>
      <c r="E72" s="53"/>
      <c r="F72" s="39"/>
      <c r="G72" s="38"/>
      <c r="H72" s="38"/>
      <c r="I72" s="38"/>
      <c r="J72" s="38"/>
      <c r="K72" s="38"/>
      <c r="L72" s="38"/>
      <c r="M72" s="38"/>
      <c r="N72" s="38"/>
    </row>
    <row r="73" spans="2:14" s="34" customFormat="1" x14ac:dyDescent="0.25">
      <c r="B73" s="53" t="s">
        <v>42</v>
      </c>
      <c r="C73" s="53"/>
      <c r="D73" s="53"/>
      <c r="E73" s="53"/>
      <c r="F73" s="39"/>
      <c r="G73" s="38"/>
      <c r="H73" s="38"/>
      <c r="I73" s="38"/>
      <c r="J73" s="38"/>
      <c r="K73" s="38"/>
      <c r="L73" s="38"/>
      <c r="M73" s="38"/>
      <c r="N73" s="38"/>
    </row>
    <row r="74" spans="2:14" s="34" customFormat="1" x14ac:dyDescent="0.25">
      <c r="B74" s="40"/>
      <c r="C74" s="36"/>
      <c r="D74" s="36"/>
      <c r="E74" s="36"/>
      <c r="F74" s="39"/>
      <c r="G74" s="38"/>
      <c r="H74" s="38"/>
      <c r="I74" s="38"/>
      <c r="J74" s="38"/>
      <c r="K74" s="38"/>
      <c r="L74" s="38"/>
      <c r="M74" s="38"/>
      <c r="N74" s="38"/>
    </row>
    <row r="75" spans="2:14" s="34" customFormat="1" x14ac:dyDescent="0.25">
      <c r="B75" s="31"/>
      <c r="C75" s="32"/>
      <c r="D75" s="32"/>
      <c r="E75" s="33"/>
    </row>
    <row r="76" spans="2:14" s="34" customFormat="1" x14ac:dyDescent="0.25">
      <c r="B76" s="31"/>
      <c r="C76" s="32"/>
      <c r="D76" s="32"/>
      <c r="E76" s="33"/>
    </row>
    <row r="77" spans="2:14" s="34" customFormat="1" x14ac:dyDescent="0.25">
      <c r="B77" s="31"/>
      <c r="C77" s="32"/>
      <c r="D77" s="32"/>
      <c r="E77" s="33"/>
    </row>
    <row r="78" spans="2:14" s="34" customFormat="1" x14ac:dyDescent="0.25">
      <c r="B78" s="31"/>
      <c r="C78" s="32"/>
      <c r="D78" s="32"/>
      <c r="E78" s="33"/>
    </row>
  </sheetData>
  <mergeCells count="6">
    <mergeCell ref="B2:E2"/>
    <mergeCell ref="B3:E3"/>
    <mergeCell ref="B4:E4"/>
    <mergeCell ref="B5:E5"/>
    <mergeCell ref="B73:E73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442" fitToHeight="2" orientation="landscape" useFirstPageNumber="1" r:id="rId1"/>
  <headerFooter>
    <oddFooter>&amp;R&amp;P</oddFooter>
  </headerFooter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2022-07-20T22:33:17Z</cp:lastPrinted>
  <dcterms:created xsi:type="dcterms:W3CDTF">2020-04-30T23:29:03Z</dcterms:created>
  <dcterms:modified xsi:type="dcterms:W3CDTF">2022-07-21T13:11:59Z</dcterms:modified>
</cp:coreProperties>
</file>