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1 Trimestre\04.Formatos LDF CONAC 1 Trimestre\Reportes Validados\"/>
    </mc:Choice>
  </mc:AlternateContent>
  <bookViews>
    <workbookView showHorizontalScroll="0" showVerticalScroll="0" showSheetTabs="0" xWindow="0" yWindow="0" windowWidth="28800" windowHeight="12435"/>
  </bookViews>
  <sheets>
    <sheet name="F4 BAP" sheetId="1" r:id="rId1"/>
  </sheets>
  <definedNames>
    <definedName name="_xlnm.Print_Area" localSheetId="0">'F4 BAP'!$B$1:$E$73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E61" i="1"/>
  <c r="E59" i="1" s="1"/>
  <c r="C27" i="1"/>
  <c r="C61" i="1"/>
  <c r="C59" i="1" s="1"/>
  <c r="D61" i="1"/>
  <c r="D59" i="1" s="1"/>
  <c r="C63" i="1"/>
  <c r="D63" i="1"/>
  <c r="E63" i="1"/>
  <c r="E13" i="1" l="1"/>
  <c r="E50" i="1"/>
  <c r="D67" i="1"/>
  <c r="D68" i="1" s="1"/>
  <c r="C67" i="1"/>
  <c r="C68" i="1" s="1"/>
  <c r="E67" i="1"/>
  <c r="E68" i="1" s="1"/>
  <c r="D37" i="1" l="1"/>
  <c r="D48" i="1"/>
  <c r="D46" i="1" s="1"/>
  <c r="C48" i="1"/>
  <c r="C46" i="1" s="1"/>
  <c r="C37" i="1"/>
  <c r="E37" i="1"/>
  <c r="E48" i="1"/>
  <c r="E46" i="1" s="1"/>
  <c r="E54" i="1" s="1"/>
  <c r="E55" i="1" s="1"/>
  <c r="C13" i="1"/>
  <c r="C50" i="1"/>
  <c r="D13" i="1"/>
  <c r="D50" i="1"/>
  <c r="C54" i="1" l="1"/>
  <c r="C55" i="1" s="1"/>
  <c r="E41" i="1"/>
  <c r="E11" i="1" s="1"/>
  <c r="E8" i="1" s="1"/>
  <c r="E21" i="1" s="1"/>
  <c r="E22" i="1" s="1"/>
  <c r="E23" i="1" s="1"/>
  <c r="E31" i="1" s="1"/>
  <c r="C41" i="1"/>
  <c r="C11" i="1" s="1"/>
  <c r="C8" i="1" s="1"/>
  <c r="C21" i="1" s="1"/>
  <c r="C22" i="1" s="1"/>
  <c r="C23" i="1" s="1"/>
  <c r="C31" i="1" s="1"/>
  <c r="D54" i="1"/>
  <c r="D55" i="1" s="1"/>
  <c r="D41" i="1"/>
  <c r="D11" i="1" s="1"/>
  <c r="D8" i="1" s="1"/>
  <c r="D21" i="1" s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<sst xmlns="http://schemas.openxmlformats.org/spreadsheetml/2006/main" count="66" uniqueCount="43">
  <si>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</si>
  <si>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</si>
  <si>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</si>
  <si>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</si>
  <si>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</si>
  <si>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</si>
  <si>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</si>
  <si>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</si>
  <si>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</si>
  <si>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</si>
  <si>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</si>
  <si>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</si>
  <si>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</si>
  <si>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</si>
  <si>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</si>
  <si>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</si>
  <si>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</si>
  <si>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</si>
  <si>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</si>
  <si>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</si>
  <si>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</si>
  <si>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</si>
  <si>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</si>
  <si>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</si>
  <si>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</si>
  <si>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</si>
  <si>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</si>
  <si>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</si>
  <si>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</si>
  <si>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</si>
  <si>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</si>
  <si>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</si>
  <si>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</si>
  <si>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</si>
  <si>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</si>
  <si>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</si>
  <si>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</si>
  <si>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</si>
  <si>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</si>
  <si>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</si>
  <si>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31 de marzo de 2021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</si>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</sst>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0" xfId="0" applyFont="1"/>
    <xf numFmtId="164" fontId="10" fillId="0" borderId="0" xfId="1" applyNumberFormat="1" applyFont="1"/>
    <xf numFmtId="0" fontId="9" fillId="0" borderId="0" xfId="0" applyFont="1"/>
    <xf numFmtId="0" fontId="11" fillId="0" borderId="0" xfId="0" applyFont="1" applyAlignment="1">
      <alignment horizontal="right"/>
    </xf>
    <xf numFmtId="164" fontId="10" fillId="0" borderId="0" xfId="1" applyNumberFormat="1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6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75.425781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29" t="s">
        <v>0</v>
      </c>
      <c r="C2" s="30"/>
      <c r="D2" s="30"/>
      <c r="E2" s="31"/>
    </row>
    <row r="3" spans="2:5" x14ac:dyDescent="0.25">
      <c r="B3" s="32" t="s">
        <v>1</v>
      </c>
      <c r="C3" s="33"/>
      <c r="D3" s="33"/>
      <c r="E3" s="34"/>
    </row>
    <row r="4" spans="2:5" x14ac:dyDescent="0.25">
      <c r="B4" s="35" t="s">
        <v>40</v>
      </c>
      <c r="C4" s="36"/>
      <c r="D4" s="36"/>
      <c r="E4" s="37"/>
    </row>
    <row r="5" spans="2:5" x14ac:dyDescent="0.25">
      <c r="B5" s="38" t="s">
        <v>2</v>
      </c>
      <c r="C5" s="39"/>
      <c r="D5" s="39"/>
      <c r="E5" s="40"/>
    </row>
    <row r="7" spans="2:5" s="8" customFormat="1" ht="30.75" customHeight="1" x14ac:dyDescent="0.25">
      <c r="B7" s="11" t="s">
        <v>3</v>
      </c>
      <c r="C7" s="12" t="s">
        <v>4</v>
      </c>
      <c r="D7" s="13" t="s">
        <v>5</v>
      </c>
      <c r="E7" s="12" t="s">
        <v>6</v>
      </c>
    </row>
    <row r="8" spans="2:5" x14ac:dyDescent="0.25">
      <c r="B8" s="14" t="s">
        <v>7</v>
      </c>
      <c r="C8" s="15">
        <f>+SUM(C9:C11)</f>
        <v>99378531.245369986</v>
      </c>
      <c r="D8" s="15">
        <f t="shared" ref="D8:E8" si="0">+SUM(D9:D11)</f>
        <v>23056232.051320001</v>
      </c>
      <c r="E8" s="15">
        <f t="shared" si="0"/>
        <v>23056232.051320001</v>
      </c>
    </row>
    <row r="9" spans="2:5" x14ac:dyDescent="0.25">
      <c r="B9" s="16" t="s">
        <v>8</v>
      </c>
      <c r="C9" s="17">
        <v>60154057.518229991</v>
      </c>
      <c r="D9" s="17">
        <v>19364774.169270001</v>
      </c>
      <c r="E9" s="17">
        <v>19364774.169270001</v>
      </c>
    </row>
    <row r="10" spans="2:5" x14ac:dyDescent="0.25">
      <c r="B10" s="16" t="s">
        <v>9</v>
      </c>
      <c r="C10" s="17">
        <v>36860809.193750001</v>
      </c>
      <c r="D10" s="17">
        <v>6285631.7088000001</v>
      </c>
      <c r="E10" s="17">
        <v>6285631.7088000001</v>
      </c>
    </row>
    <row r="11" spans="2:5" x14ac:dyDescent="0.25">
      <c r="B11" s="16" t="s">
        <v>10</v>
      </c>
      <c r="C11" s="17">
        <f>+C41</f>
        <v>2363664.5333900005</v>
      </c>
      <c r="D11" s="17">
        <f t="shared" ref="D11:E11" si="1">+D41</f>
        <v>-2594173.82675</v>
      </c>
      <c r="E11" s="17">
        <f t="shared" si="1"/>
        <v>-2594173.82675</v>
      </c>
    </row>
    <row r="12" spans="2:5" x14ac:dyDescent="0.25">
      <c r="B12" s="18"/>
      <c r="C12" s="17"/>
      <c r="D12" s="17"/>
      <c r="E12" s="17"/>
    </row>
    <row r="13" spans="2:5" x14ac:dyDescent="0.25">
      <c r="B13" s="19" t="s">
        <v>11</v>
      </c>
      <c r="C13" s="17">
        <f>+SUM(C14:C15)</f>
        <v>101604769.21444999</v>
      </c>
      <c r="D13" s="17">
        <f t="shared" ref="D13:E13" si="2">+SUM(D14:D15)</f>
        <v>22898051.659010001</v>
      </c>
      <c r="E13" s="17">
        <f t="shared" si="2"/>
        <v>21891295.804289997</v>
      </c>
    </row>
    <row r="14" spans="2:5" x14ac:dyDescent="0.25">
      <c r="B14" s="16" t="s">
        <v>12</v>
      </c>
      <c r="C14" s="17">
        <v>64471831.159400001</v>
      </c>
      <c r="D14" s="17">
        <v>16727238.531399995</v>
      </c>
      <c r="E14" s="17">
        <v>15720482.676679991</v>
      </c>
    </row>
    <row r="15" spans="2:5" x14ac:dyDescent="0.25">
      <c r="B15" s="16" t="s">
        <v>13</v>
      </c>
      <c r="C15" s="17">
        <v>37132938.055049986</v>
      </c>
      <c r="D15" s="17">
        <v>6170813.1276100036</v>
      </c>
      <c r="E15" s="17">
        <v>6170813.1276100036</v>
      </c>
    </row>
    <row r="16" spans="2:5" x14ac:dyDescent="0.25">
      <c r="B16" s="18"/>
      <c r="C16" s="17"/>
      <c r="D16" s="17"/>
      <c r="E16" s="17"/>
    </row>
    <row r="17" spans="2:5" x14ac:dyDescent="0.25">
      <c r="B17" s="19" t="s">
        <v>14</v>
      </c>
      <c r="C17" s="17">
        <f>+SUM(C18:C19)</f>
        <v>2226237.9690799997</v>
      </c>
      <c r="D17" s="17">
        <f t="shared" ref="D17:E17" si="3">+SUM(D18:D19)</f>
        <v>903916.08958000003</v>
      </c>
      <c r="E17" s="17">
        <f t="shared" si="3"/>
        <v>903916.08958000003</v>
      </c>
    </row>
    <row r="18" spans="2:5" x14ac:dyDescent="0.25">
      <c r="B18" s="16" t="s">
        <v>15</v>
      </c>
      <c r="C18" s="17">
        <v>1939748.6903899999</v>
      </c>
      <c r="D18" s="27">
        <v>757420.17290000001</v>
      </c>
      <c r="E18" s="27">
        <v>757420.17290000001</v>
      </c>
    </row>
    <row r="19" spans="2:5" x14ac:dyDescent="0.25">
      <c r="B19" s="16" t="s">
        <v>16</v>
      </c>
      <c r="C19" s="17">
        <v>286489.27869000001</v>
      </c>
      <c r="D19" s="27">
        <v>146495.91667999999</v>
      </c>
      <c r="E19" s="27">
        <v>146495.91667999999</v>
      </c>
    </row>
    <row r="20" spans="2:5" x14ac:dyDescent="0.25">
      <c r="B20" s="18"/>
      <c r="C20" s="17"/>
      <c r="D20" s="17"/>
      <c r="E20" s="17"/>
    </row>
    <row r="21" spans="2:5" x14ac:dyDescent="0.25">
      <c r="B21" s="19" t="s">
        <v>17</v>
      </c>
      <c r="C21" s="17">
        <f>+SUM(C17-C13+C8)</f>
        <v>0</v>
      </c>
      <c r="D21" s="17">
        <f>+SUM(D17-D13+D8)</f>
        <v>1062096.4818900004</v>
      </c>
      <c r="E21" s="17">
        <f>+SUM(E17-E13+E8)</f>
        <v>2068852.3366100043</v>
      </c>
    </row>
    <row r="22" spans="2:5" x14ac:dyDescent="0.25">
      <c r="B22" s="19" t="s">
        <v>18</v>
      </c>
      <c r="C22" s="17">
        <f>+C21-C11</f>
        <v>-2363664.5333900005</v>
      </c>
      <c r="D22" s="17">
        <f t="shared" ref="D22:E22" si="4">+D21-D11</f>
        <v>3656270.3086400004</v>
      </c>
      <c r="E22" s="17">
        <f t="shared" si="4"/>
        <v>4663026.1633600043</v>
      </c>
    </row>
    <row r="23" spans="2:5" ht="22.5" x14ac:dyDescent="0.25">
      <c r="B23" s="19" t="s">
        <v>19</v>
      </c>
      <c r="C23" s="17">
        <f>+C22-C17</f>
        <v>-4589902.5024699997</v>
      </c>
      <c r="D23" s="17">
        <f t="shared" ref="D23:E23" si="5">+D22-D17</f>
        <v>2752354.2190600005</v>
      </c>
      <c r="E23" s="17">
        <f t="shared" si="5"/>
        <v>3759110.0737800044</v>
      </c>
    </row>
    <row r="24" spans="2:5" x14ac:dyDescent="0.25">
      <c r="B24" s="20"/>
      <c r="C24" s="21"/>
      <c r="D24" s="21"/>
      <c r="E24" s="21"/>
    </row>
    <row r="25" spans="2:5" x14ac:dyDescent="0.25">
      <c r="E25" s="6"/>
    </row>
    <row r="26" spans="2:5" s="8" customFormat="1" ht="30.75" customHeight="1" x14ac:dyDescent="0.25">
      <c r="B26" s="11" t="s">
        <v>20</v>
      </c>
      <c r="C26" s="12" t="s">
        <v>4</v>
      </c>
      <c r="D26" s="13" t="s">
        <v>5</v>
      </c>
      <c r="E26" s="12" t="s">
        <v>6</v>
      </c>
    </row>
    <row r="27" spans="2:5" x14ac:dyDescent="0.25">
      <c r="B27" s="19" t="s">
        <v>21</v>
      </c>
      <c r="C27" s="22">
        <f>+SUM(C28:C29)</f>
        <v>4405155.7633299995</v>
      </c>
      <c r="D27" s="22">
        <f t="shared" ref="D27:E27" si="6">+SUM(D28:D29)</f>
        <v>948812.84895999997</v>
      </c>
      <c r="E27" s="22">
        <f t="shared" si="6"/>
        <v>948812.84895999997</v>
      </c>
    </row>
    <row r="28" spans="2:5" x14ac:dyDescent="0.25">
      <c r="B28" s="16" t="s">
        <v>22</v>
      </c>
      <c r="C28" s="22">
        <v>4330585.3998599993</v>
      </c>
      <c r="D28" s="22">
        <v>931429.18724999996</v>
      </c>
      <c r="E28" s="22">
        <v>931429.18724999996</v>
      </c>
    </row>
    <row r="29" spans="2:5" x14ac:dyDescent="0.25">
      <c r="B29" s="16" t="s">
        <v>23</v>
      </c>
      <c r="C29" s="22">
        <v>74570.363469999997</v>
      </c>
      <c r="D29" s="22">
        <v>17383.66171</v>
      </c>
      <c r="E29" s="22">
        <v>17383.66171</v>
      </c>
    </row>
    <row r="30" spans="2:5" x14ac:dyDescent="0.25">
      <c r="B30" s="23"/>
      <c r="C30" s="22"/>
      <c r="D30" s="22"/>
      <c r="E30" s="22"/>
    </row>
    <row r="31" spans="2:5" x14ac:dyDescent="0.25">
      <c r="B31" s="24" t="s">
        <v>24</v>
      </c>
      <c r="C31" s="25">
        <f>+C23+C27</f>
        <v>-184746.73914000019</v>
      </c>
      <c r="D31" s="25">
        <f t="shared" ref="D31:E31" si="7">+D23+D27</f>
        <v>3701167.0680200006</v>
      </c>
      <c r="E31" s="25">
        <f t="shared" si="7"/>
        <v>4707922.922740004</v>
      </c>
    </row>
    <row r="32" spans="2:5" x14ac:dyDescent="0.25">
      <c r="E32" s="6"/>
    </row>
    <row r="33" spans="2:5" s="8" customFormat="1" ht="30.75" customHeight="1" x14ac:dyDescent="0.25">
      <c r="B33" s="11" t="s">
        <v>20</v>
      </c>
      <c r="C33" s="12" t="s">
        <v>4</v>
      </c>
      <c r="D33" s="13" t="s">
        <v>5</v>
      </c>
      <c r="E33" s="12" t="s">
        <v>6</v>
      </c>
    </row>
    <row r="34" spans="2:5" x14ac:dyDescent="0.25">
      <c r="B34" s="19" t="s">
        <v>25</v>
      </c>
      <c r="C34" s="26">
        <f>+SUM(C35:C36)</f>
        <v>7926000</v>
      </c>
      <c r="D34" s="26">
        <f t="shared" ref="D34:E34" si="8">+SUM(D35:D36)</f>
        <v>450000</v>
      </c>
      <c r="E34" s="26">
        <f t="shared" si="8"/>
        <v>450000</v>
      </c>
    </row>
    <row r="35" spans="2:5" x14ac:dyDescent="0.25">
      <c r="B35" s="16" t="s">
        <v>26</v>
      </c>
      <c r="C35" s="26">
        <v>7926000</v>
      </c>
      <c r="D35" s="26">
        <v>450000</v>
      </c>
      <c r="E35" s="26">
        <v>450000</v>
      </c>
    </row>
    <row r="36" spans="2:5" x14ac:dyDescent="0.25">
      <c r="B36" s="16" t="s">
        <v>27</v>
      </c>
      <c r="C36" s="26">
        <v>0</v>
      </c>
      <c r="D36" s="26">
        <v>0</v>
      </c>
      <c r="E36" s="26">
        <v>0</v>
      </c>
    </row>
    <row r="37" spans="2:5" x14ac:dyDescent="0.25">
      <c r="B37" s="19" t="s">
        <v>28</v>
      </c>
      <c r="C37" s="26">
        <f>+SUM(C38:C39)</f>
        <v>5562335.4666099995</v>
      </c>
      <c r="D37" s="26">
        <f t="shared" ref="D37:E37" si="9">+SUM(D38:D39)</f>
        <v>3044173.82675</v>
      </c>
      <c r="E37" s="26">
        <f t="shared" si="9"/>
        <v>3044173.82675</v>
      </c>
    </row>
    <row r="38" spans="2:5" x14ac:dyDescent="0.25">
      <c r="B38" s="16" t="s">
        <v>29</v>
      </c>
      <c r="C38" s="26">
        <v>5547975.0493799997</v>
      </c>
      <c r="D38" s="26">
        <v>3040751.1124200001</v>
      </c>
      <c r="E38" s="26">
        <v>3040751.1124200001</v>
      </c>
    </row>
    <row r="39" spans="2:5" x14ac:dyDescent="0.25">
      <c r="B39" s="16" t="s">
        <v>30</v>
      </c>
      <c r="C39" s="26">
        <v>14360.417230000001</v>
      </c>
      <c r="D39" s="26">
        <v>3422.7143300000002</v>
      </c>
      <c r="E39" s="26">
        <v>3422.7143300000002</v>
      </c>
    </row>
    <row r="40" spans="2:5" x14ac:dyDescent="0.25">
      <c r="B40" s="23"/>
      <c r="C40" s="26"/>
      <c r="D40" s="26"/>
      <c r="E40" s="26"/>
    </row>
    <row r="41" spans="2:5" x14ac:dyDescent="0.25">
      <c r="B41" s="24" t="s">
        <v>31</v>
      </c>
      <c r="C41" s="25">
        <f>+C34-C37</f>
        <v>2363664.5333900005</v>
      </c>
      <c r="D41" s="25">
        <f t="shared" ref="D41:E41" si="10">+D34-D37</f>
        <v>-2594173.82675</v>
      </c>
      <c r="E41" s="25">
        <f t="shared" si="10"/>
        <v>-2594173.82675</v>
      </c>
    </row>
    <row r="42" spans="2:5" x14ac:dyDescent="0.25">
      <c r="B42" s="9"/>
      <c r="C42" s="10"/>
      <c r="D42" s="10"/>
      <c r="E42" s="10"/>
    </row>
    <row r="43" spans="2:5" x14ac:dyDescent="0.25">
      <c r="B43" s="9"/>
      <c r="C43" s="10"/>
      <c r="D43" s="10"/>
      <c r="E43" s="10"/>
    </row>
    <row r="44" spans="2:5" s="8" customFormat="1" ht="30.75" customHeight="1" x14ac:dyDescent="0.25">
      <c r="B44" s="11" t="s">
        <v>20</v>
      </c>
      <c r="C44" s="12" t="s">
        <v>4</v>
      </c>
      <c r="D44" s="13" t="s">
        <v>5</v>
      </c>
      <c r="E44" s="12" t="s">
        <v>6</v>
      </c>
    </row>
    <row r="45" spans="2:5" x14ac:dyDescent="0.25">
      <c r="B45" s="18" t="s">
        <v>32</v>
      </c>
      <c r="C45" s="26">
        <f>C9</f>
        <v>60154057.518229991</v>
      </c>
      <c r="D45" s="26">
        <f t="shared" ref="D45:E45" si="11">D9</f>
        <v>19364774.169270001</v>
      </c>
      <c r="E45" s="26">
        <f t="shared" si="11"/>
        <v>19364774.169270001</v>
      </c>
    </row>
    <row r="46" spans="2:5" x14ac:dyDescent="0.25">
      <c r="B46" s="18" t="s">
        <v>33</v>
      </c>
      <c r="C46" s="26">
        <f>+C47-C48</f>
        <v>2378024.9506200003</v>
      </c>
      <c r="D46" s="26">
        <f t="shared" ref="D46:E46" si="12">+D47-D48</f>
        <v>-2590751.1124200001</v>
      </c>
      <c r="E46" s="26">
        <f t="shared" si="12"/>
        <v>-2590751.1124200001</v>
      </c>
    </row>
    <row r="47" spans="2:5" x14ac:dyDescent="0.25">
      <c r="B47" s="16" t="s">
        <v>26</v>
      </c>
      <c r="C47" s="26">
        <f>C35</f>
        <v>7926000</v>
      </c>
      <c r="D47" s="26">
        <f t="shared" ref="D47:E47" si="13">D35</f>
        <v>450000</v>
      </c>
      <c r="E47" s="26">
        <f t="shared" si="13"/>
        <v>450000</v>
      </c>
    </row>
    <row r="48" spans="2:5" x14ac:dyDescent="0.25">
      <c r="B48" s="16" t="s">
        <v>29</v>
      </c>
      <c r="C48" s="26">
        <f>C38</f>
        <v>5547975.0493799997</v>
      </c>
      <c r="D48" s="26">
        <f t="shared" ref="D48:E48" si="14">D38</f>
        <v>3040751.1124200001</v>
      </c>
      <c r="E48" s="26">
        <f t="shared" si="14"/>
        <v>3040751.1124200001</v>
      </c>
    </row>
    <row r="49" spans="2:5" x14ac:dyDescent="0.25">
      <c r="B49" s="23"/>
      <c r="C49" s="26"/>
      <c r="D49" s="26"/>
      <c r="E49" s="26"/>
    </row>
    <row r="50" spans="2:5" x14ac:dyDescent="0.25">
      <c r="B50" s="18" t="s">
        <v>12</v>
      </c>
      <c r="C50" s="26">
        <f>C14</f>
        <v>64471831.159400001</v>
      </c>
      <c r="D50" s="26">
        <f t="shared" ref="D50:E50" si="15">D14</f>
        <v>16727238.531399995</v>
      </c>
      <c r="E50" s="26">
        <f t="shared" si="15"/>
        <v>15720482.676679991</v>
      </c>
    </row>
    <row r="51" spans="2:5" x14ac:dyDescent="0.25">
      <c r="B51" s="23"/>
      <c r="C51" s="26"/>
      <c r="D51" s="26"/>
      <c r="E51" s="26"/>
    </row>
    <row r="52" spans="2:5" x14ac:dyDescent="0.25">
      <c r="B52" s="18" t="s">
        <v>15</v>
      </c>
      <c r="C52" s="27">
        <f>C18</f>
        <v>1939748.6903899999</v>
      </c>
      <c r="D52" s="27">
        <f t="shared" ref="D52:E52" si="16">D18</f>
        <v>757420.17290000001</v>
      </c>
      <c r="E52" s="27">
        <f t="shared" si="16"/>
        <v>757420.17290000001</v>
      </c>
    </row>
    <row r="53" spans="2:5" x14ac:dyDescent="0.25">
      <c r="B53" s="23"/>
      <c r="C53" s="26"/>
      <c r="D53" s="26"/>
      <c r="E53" s="26"/>
    </row>
    <row r="54" spans="2:5" x14ac:dyDescent="0.25">
      <c r="B54" s="19" t="s">
        <v>34</v>
      </c>
      <c r="C54" s="26">
        <f>+C45+C46-C50+C52</f>
        <v>-1.6000703908503056E-4</v>
      </c>
      <c r="D54" s="26">
        <f t="shared" ref="D54:E54" si="17">+D45+D46-D50+D52</f>
        <v>804204.69835000613</v>
      </c>
      <c r="E54" s="26">
        <f t="shared" si="17"/>
        <v>1810960.5530700102</v>
      </c>
    </row>
    <row r="55" spans="2:5" x14ac:dyDescent="0.25">
      <c r="B55" s="24" t="s">
        <v>35</v>
      </c>
      <c r="C55" s="25">
        <f>+C54-C46</f>
        <v>-2378024.9507800071</v>
      </c>
      <c r="D55" s="25">
        <f t="shared" ref="D55:E55" si="18">+D54-D46</f>
        <v>3394955.8107700064</v>
      </c>
      <c r="E55" s="25">
        <f t="shared" si="18"/>
        <v>4401711.6654900108</v>
      </c>
    </row>
    <row r="56" spans="2:5" x14ac:dyDescent="0.25">
      <c r="E56" s="6"/>
    </row>
    <row r="57" spans="2:5" s="8" customFormat="1" ht="30.75" customHeight="1" x14ac:dyDescent="0.25">
      <c r="B57" s="11" t="s">
        <v>20</v>
      </c>
      <c r="C57" s="12" t="s">
        <v>4</v>
      </c>
      <c r="D57" s="13" t="s">
        <v>5</v>
      </c>
      <c r="E57" s="12" t="s">
        <v>6</v>
      </c>
    </row>
    <row r="58" spans="2:5" x14ac:dyDescent="0.25">
      <c r="B58" s="18" t="s">
        <v>9</v>
      </c>
      <c r="C58" s="26">
        <f>C10</f>
        <v>36860809.193750001</v>
      </c>
      <c r="D58" s="26">
        <f t="shared" ref="D58:E58" si="19">D10</f>
        <v>6285631.7088000001</v>
      </c>
      <c r="E58" s="26">
        <f t="shared" si="19"/>
        <v>6285631.7088000001</v>
      </c>
    </row>
    <row r="59" spans="2:5" ht="22.5" x14ac:dyDescent="0.25">
      <c r="B59" s="18" t="s">
        <v>36</v>
      </c>
      <c r="C59" s="26">
        <f>+SUM(C60-C61)</f>
        <v>-14360.417230000001</v>
      </c>
      <c r="D59" s="26">
        <f t="shared" ref="D59:E59" si="20">+SUM(D60-D61)</f>
        <v>-3422.7143300000002</v>
      </c>
      <c r="E59" s="26">
        <f t="shared" si="20"/>
        <v>-3422.7143300000002</v>
      </c>
    </row>
    <row r="60" spans="2:5" x14ac:dyDescent="0.25">
      <c r="B60" s="28" t="s">
        <v>27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</row>
    <row r="61" spans="2:5" x14ac:dyDescent="0.25">
      <c r="B61" s="28" t="s">
        <v>30</v>
      </c>
      <c r="C61" s="26">
        <f>C39</f>
        <v>14360.417230000001</v>
      </c>
      <c r="D61" s="26">
        <f t="shared" ref="D61:E61" si="22">D39</f>
        <v>3422.7143300000002</v>
      </c>
      <c r="E61" s="26">
        <f t="shared" si="22"/>
        <v>3422.7143300000002</v>
      </c>
    </row>
    <row r="62" spans="2:5" x14ac:dyDescent="0.25">
      <c r="B62" s="18"/>
      <c r="C62" s="26"/>
      <c r="D62" s="26"/>
      <c r="E62" s="26"/>
    </row>
    <row r="63" spans="2:5" x14ac:dyDescent="0.25">
      <c r="B63" s="18" t="s">
        <v>37</v>
      </c>
      <c r="C63" s="26">
        <f>C15</f>
        <v>37132938.055049986</v>
      </c>
      <c r="D63" s="26">
        <f t="shared" ref="D63:E63" si="23">D15</f>
        <v>6170813.1276100036</v>
      </c>
      <c r="E63" s="26">
        <f t="shared" si="23"/>
        <v>6170813.1276100036</v>
      </c>
    </row>
    <row r="64" spans="2:5" x14ac:dyDescent="0.25">
      <c r="B64" s="18"/>
      <c r="C64" s="26"/>
      <c r="D64" s="26"/>
      <c r="E64" s="26"/>
    </row>
    <row r="65" spans="2:5" x14ac:dyDescent="0.25">
      <c r="B65" s="18" t="s">
        <v>16</v>
      </c>
      <c r="C65" s="27">
        <f>C19</f>
        <v>286489.27869000001</v>
      </c>
      <c r="D65" s="27">
        <f t="shared" ref="D65:E65" si="24">D19</f>
        <v>146495.91667999999</v>
      </c>
      <c r="E65" s="27">
        <f t="shared" si="24"/>
        <v>146495.91667999999</v>
      </c>
    </row>
    <row r="66" spans="2:5" x14ac:dyDescent="0.25">
      <c r="B66" s="18"/>
      <c r="C66" s="26"/>
      <c r="D66" s="26"/>
      <c r="E66" s="26"/>
    </row>
    <row r="67" spans="2:5" x14ac:dyDescent="0.25">
      <c r="B67" s="19" t="s">
        <v>38</v>
      </c>
      <c r="C67" s="26">
        <f>+C58+C59-C63+C65</f>
        <v>1.600132673047483E-4</v>
      </c>
      <c r="D67" s="26">
        <f t="shared" ref="D67:E67" si="25">+D58+D59-D63+D65</f>
        <v>257891.78353999669</v>
      </c>
      <c r="E67" s="26">
        <f t="shared" si="25"/>
        <v>257891.78353999669</v>
      </c>
    </row>
    <row r="68" spans="2:5" ht="22.5" x14ac:dyDescent="0.25">
      <c r="B68" s="24" t="s">
        <v>39</v>
      </c>
      <c r="C68" s="25">
        <f>+C67-C59</f>
        <v>14360.417390013268</v>
      </c>
      <c r="D68" s="25">
        <f t="shared" ref="D68:E68" si="26">+D67-D59</f>
        <v>261314.49786999667</v>
      </c>
      <c r="E68" s="25">
        <f t="shared" si="26"/>
        <v>261314.49786999667</v>
      </c>
    </row>
    <row r="70" spans="2:5" s="43" customFormat="1" x14ac:dyDescent="0.25">
      <c r="B70" s="41"/>
      <c r="C70" s="42"/>
      <c r="D70" s="42"/>
      <c r="E70" s="42"/>
    </row>
    <row r="71" spans="2:5" s="43" customFormat="1" x14ac:dyDescent="0.25">
      <c r="B71" s="44"/>
      <c r="C71" s="42"/>
      <c r="D71" s="42"/>
      <c r="E71" s="45"/>
    </row>
    <row r="72" spans="2:5" s="43" customFormat="1" x14ac:dyDescent="0.25">
      <c r="B72" s="46" t="s">
        <v>41</v>
      </c>
      <c r="C72" s="46"/>
      <c r="D72" s="46"/>
      <c r="E72" s="46"/>
    </row>
    <row r="73" spans="2:5" s="43" customFormat="1" x14ac:dyDescent="0.25">
      <c r="B73" s="46" t="s">
        <v>42</v>
      </c>
      <c r="C73" s="46"/>
      <c r="D73" s="46"/>
      <c r="E73" s="46"/>
    </row>
    <row r="74" spans="2:5" s="43" customFormat="1" x14ac:dyDescent="0.25">
      <c r="B74" s="44"/>
      <c r="C74" s="42"/>
      <c r="D74" s="42"/>
      <c r="E74" s="42"/>
    </row>
    <row r="75" spans="2:5" s="43" customFormat="1" x14ac:dyDescent="0.25">
      <c r="B75" s="44"/>
      <c r="C75" s="42"/>
      <c r="D75" s="42"/>
      <c r="E75" s="42"/>
    </row>
    <row r="76" spans="2:5" s="43" customFormat="1" x14ac:dyDescent="0.25">
      <c r="B76" s="41"/>
      <c r="C76" s="42"/>
      <c r="D76" s="42"/>
      <c r="E76" s="45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0" fitToHeight="2" orientation="landscape" useFirstPageNumber="1" r:id="rId1"/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2021-05-12T15:28:54Z</cp:lastPrinted>
  <dcterms:created xsi:type="dcterms:W3CDTF">2020-04-30T23:29:03Z</dcterms:created>
  <dcterms:modified xsi:type="dcterms:W3CDTF">2021-05-12T19:27:19Z</dcterms:modified>
</cp:coreProperties>
</file>