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4. Formatos LDF CONAC 4 Trimestre\Reportes Validados\"/>
    </mc:Choice>
  </mc:AlternateContent>
  <bookViews>
    <workbookView xWindow="0" yWindow="0" windowWidth="28800" windowHeight="12435"/>
  </bookViews>
  <sheets>
    <sheet name="F6c CLF" sheetId="1" r:id="rId1"/>
  </sheets>
  <definedNames>
    <definedName name="_xlnm.Print_Area" localSheetId="0">'F6c CLF'!$B$2:$H$91</definedName>
    <definedName name="_xlnm.Print_Titles" localSheetId="0">'F6c CLF'!$2:$8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8" i="1" l="1"/>
  <c r="G41" i="1"/>
  <c r="E22" i="1" l="1"/>
  <c r="E24" i="1"/>
  <c r="E38" i="1"/>
  <c r="E55" i="1"/>
  <c r="E71" i="1"/>
  <c r="E39" i="1"/>
  <c r="E56" i="1"/>
  <c r="E72" i="1"/>
  <c r="E25" i="1"/>
  <c r="E13" i="1"/>
  <c r="E27" i="1"/>
  <c r="E43" i="1"/>
  <c r="E60" i="1"/>
  <c r="E74" i="1"/>
  <c r="E14" i="1"/>
  <c r="E28" i="1"/>
  <c r="E44" i="1"/>
  <c r="E61" i="1"/>
  <c r="E75" i="1"/>
  <c r="E16" i="1"/>
  <c r="E15" i="1"/>
  <c r="E31" i="1"/>
  <c r="E45" i="1"/>
  <c r="E62" i="1"/>
  <c r="E76" i="1"/>
  <c r="E32" i="1"/>
  <c r="E49" i="1"/>
  <c r="E63" i="1"/>
  <c r="E79" i="1"/>
  <c r="E17" i="1"/>
  <c r="E33" i="1"/>
  <c r="E50" i="1"/>
  <c r="E64" i="1"/>
  <c r="E80" i="1"/>
  <c r="E18" i="1"/>
  <c r="E34" i="1"/>
  <c r="E51" i="1"/>
  <c r="E65" i="1"/>
  <c r="E81" i="1"/>
  <c r="E36" i="1"/>
  <c r="E53" i="1"/>
  <c r="E69" i="1"/>
  <c r="F41" i="1"/>
  <c r="G58" i="1"/>
  <c r="G78" i="1"/>
  <c r="D58" i="1"/>
  <c r="E23" i="1"/>
  <c r="E37" i="1"/>
  <c r="E54" i="1"/>
  <c r="E70" i="1"/>
  <c r="E19" i="1"/>
  <c r="E35" i="1"/>
  <c r="E52" i="1"/>
  <c r="E68" i="1"/>
  <c r="E82" i="1"/>
  <c r="E12" i="1"/>
  <c r="E26" i="1"/>
  <c r="E42" i="1"/>
  <c r="E59" i="1"/>
  <c r="E73" i="1"/>
  <c r="F58" i="1"/>
  <c r="F78" i="1"/>
  <c r="G48" i="1"/>
  <c r="G67" i="1"/>
  <c r="D48" i="1"/>
  <c r="D67" i="1"/>
  <c r="D21" i="1"/>
  <c r="F48" i="1"/>
  <c r="F67" i="1"/>
  <c r="D30" i="1"/>
  <c r="G30" i="1"/>
  <c r="F30" i="1"/>
  <c r="G21" i="1"/>
  <c r="D11" i="1"/>
  <c r="D41" i="1"/>
  <c r="G11" i="1"/>
  <c r="F21" i="1"/>
  <c r="F11" i="1"/>
  <c r="C11" i="1"/>
  <c r="C21" i="1"/>
  <c r="C30" i="1"/>
  <c r="C41" i="1"/>
  <c r="C48" i="1"/>
  <c r="C58" i="1"/>
  <c r="C67" i="1"/>
  <c r="C78" i="1"/>
  <c r="H69" i="1" l="1"/>
  <c r="H42" i="1"/>
  <c r="H18" i="1"/>
  <c r="H65" i="1"/>
  <c r="H16" i="1"/>
  <c r="H24" i="1"/>
  <c r="H19" i="1"/>
  <c r="E78" i="1"/>
  <c r="H70" i="1"/>
  <c r="H13" i="1"/>
  <c r="H51" i="1"/>
  <c r="H33" i="1"/>
  <c r="H76" i="1"/>
  <c r="H75" i="1"/>
  <c r="H60" i="1"/>
  <c r="H56" i="1"/>
  <c r="H54" i="1"/>
  <c r="H79" i="1"/>
  <c r="H35" i="1"/>
  <c r="H50" i="1"/>
  <c r="H72" i="1"/>
  <c r="E58" i="1"/>
  <c r="H73" i="1"/>
  <c r="H37" i="1"/>
  <c r="H34" i="1"/>
  <c r="H17" i="1"/>
  <c r="H62" i="1"/>
  <c r="H61" i="1"/>
  <c r="H43" i="1"/>
  <c r="H39" i="1"/>
  <c r="H44" i="1"/>
  <c r="H52" i="1"/>
  <c r="H32" i="1"/>
  <c r="H74" i="1"/>
  <c r="H59" i="1"/>
  <c r="H23" i="1"/>
  <c r="H45" i="1"/>
  <c r="H27" i="1"/>
  <c r="H71" i="1"/>
  <c r="H26" i="1"/>
  <c r="E21" i="1"/>
  <c r="H12" i="1"/>
  <c r="H53" i="1"/>
  <c r="H80" i="1"/>
  <c r="H63" i="1"/>
  <c r="H31" i="1"/>
  <c r="H28" i="1"/>
  <c r="H55" i="1"/>
  <c r="H82" i="1"/>
  <c r="H36" i="1"/>
  <c r="H68" i="1"/>
  <c r="H22" i="1"/>
  <c r="H81" i="1"/>
  <c r="H64" i="1"/>
  <c r="H49" i="1"/>
  <c r="H15" i="1"/>
  <c r="H14" i="1"/>
  <c r="H25" i="1"/>
  <c r="H38" i="1"/>
  <c r="D47" i="1"/>
  <c r="E30" i="1"/>
  <c r="G47" i="1"/>
  <c r="E67" i="1"/>
  <c r="E48" i="1"/>
  <c r="E41" i="1"/>
  <c r="E11" i="1"/>
  <c r="F47" i="1"/>
  <c r="D10" i="1"/>
  <c r="F10" i="1"/>
  <c r="G10" i="1"/>
  <c r="C47" i="1"/>
  <c r="C10" i="1"/>
  <c r="H58" i="1" l="1"/>
  <c r="H78" i="1"/>
  <c r="H11" i="1"/>
  <c r="H41" i="1"/>
  <c r="H21" i="1"/>
  <c r="H48" i="1"/>
  <c r="H67" i="1"/>
  <c r="H30" i="1"/>
  <c r="D84" i="1"/>
  <c r="E47" i="1"/>
  <c r="E10" i="1"/>
  <c r="G84" i="1"/>
  <c r="F84" i="1"/>
  <c r="C84" i="1"/>
  <c r="H47" i="1" l="1"/>
  <c r="H10" i="1"/>
  <c r="E84" i="1"/>
  <c r="H84" i="1" l="1"/>
</calcChain>
</file>

<file path=xl/sharedStrings.xml><?xml version="1.0" encoding="utf-8"?>
<sst xmlns="http://schemas.openxmlformats.org/spreadsheetml/2006/main" count="85" uniqueCount="53">
  <si>
    <t>e) Representa el importe obtenido de la diferencia entre el Egreso Modificado y el Egreso Devengado.</t>
  </si>
  <si>
    <t>d) Esta información se presentará en términos anualizados.</t>
  </si>
  <si>
    <t>Notas:</t>
  </si>
  <si>
    <t>III. Total de Egresos (III = I + II)</t>
  </si>
  <si>
    <t>d4) Adeudos de Ejercicios Fiscales Anteriores</t>
  </si>
  <si>
    <t>d3) Saneamiento del Sistema Financiero</t>
  </si>
  <si>
    <t>d2) Transferencias, Participaciones y Aportaciones Entre Diferentes Niveles y 
Ordenes de Gobierno</t>
  </si>
  <si>
    <t>d1) Transacciones de la Deuda Publica / Costo Financiero de la Deuda</t>
  </si>
  <si>
    <t>D. Otras No Clasificadas en Funciones Anteriores (D=d1+d2+d3+d4)</t>
  </si>
  <si>
    <t>c9) Otras Industrias y Otros Asuntos Económicos</t>
  </si>
  <si>
    <t>c8) Ciencia, Tecnología e Innovación</t>
  </si>
  <si>
    <t>c7) Turismo</t>
  </si>
  <si>
    <t>c6) Comunicaciones</t>
  </si>
  <si>
    <t>c5) Transporte</t>
  </si>
  <si>
    <t>c4) Minería, Manufacturas y Construcción</t>
  </si>
  <si>
    <t>c3) Combustibles y Energía</t>
  </si>
  <si>
    <t>c2) Agropecuaria, Silvicultura, Pesca y Caza</t>
  </si>
  <si>
    <t>c1) Asuntos Económicos, Comerciales y Laborales en General</t>
  </si>
  <si>
    <t>C. Desarrollo Económico (C=c1+c2+c3+c4+c5+c6+c7+c8+c9)</t>
  </si>
  <si>
    <t>b7) Otros Asuntos Sociales</t>
  </si>
  <si>
    <t>b6) Protección Social</t>
  </si>
  <si>
    <t>b5) Educación</t>
  </si>
  <si>
    <t>b4) Recreación, Cultura y Otras Manifestaciones Sociales</t>
  </si>
  <si>
    <t>b3) Salud</t>
  </si>
  <si>
    <t>b2) Vivienda y Servicios a la Comunidad</t>
  </si>
  <si>
    <t>b1) Protección Ambiental</t>
  </si>
  <si>
    <t>B. Desarrollo Social (B=b1+b2+b3+b4+b5+b6+b7)</t>
  </si>
  <si>
    <t>a8) Otros Servicios Generales</t>
  </si>
  <si>
    <t>a7) Asuntos de Orden Público y de Seguridad Interior</t>
  </si>
  <si>
    <t>a6) Seguridad Nacional</t>
  </si>
  <si>
    <t>a5) Asuntos Financieros y Hacendarios</t>
  </si>
  <si>
    <t>a4) Relaciones Exteriores</t>
  </si>
  <si>
    <t>a3) Coordinación de la Política de Gobierno</t>
  </si>
  <si>
    <t>a2) Justicia</t>
  </si>
  <si>
    <t>a1) Legislación</t>
  </si>
  <si>
    <t>A. Gobierno (A=a1+a2+a3+a4+a5+a6+a7+a8)</t>
  </si>
  <si>
    <t>II. Gasto Etiquetado (II=A+B+C+D)</t>
  </si>
  <si>
    <t>I. Gasto No Etiquetado (I=A+B+C+D)</t>
  </si>
  <si>
    <t xml:space="preserve">Pagado </t>
  </si>
  <si>
    <t>Devengado</t>
  </si>
  <si>
    <t xml:space="preserve">Modificado </t>
  </si>
  <si>
    <t xml:space="preserve">Ampliaciones/
(Reducciones) </t>
  </si>
  <si>
    <t xml:space="preserve">Aprobado (d) </t>
  </si>
  <si>
    <t>Subejercicio  (e)</t>
  </si>
  <si>
    <t>Egresos</t>
  </si>
  <si>
    <t xml:space="preserve">Concepto </t>
  </si>
  <si>
    <t>En miles de pesos</t>
  </si>
  <si>
    <t>Clasificación Funcional (Finalidad y Función)</t>
  </si>
  <si>
    <t>Estado Analítico del Ejercicio del Presupuesto de Egresos Detallado - LDF</t>
  </si>
  <si>
    <t>GOBIERNO DEL ESTADO DE NUEVO LEÓN</t>
  </si>
  <si>
    <t>Lic. Carlos Alberto Garza Ibarra</t>
  </si>
  <si>
    <t>Secretario de Finanzas y Tesorero General del Estado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</si>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</sst>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;\(#,##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left" vertical="center" wrapText="1" indent="1"/>
    </xf>
    <xf numFmtId="164" fontId="3" fillId="0" borderId="11" xfId="1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vertical="center" indent="3"/>
    </xf>
    <xf numFmtId="165" fontId="3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indent="1"/>
    </xf>
    <xf numFmtId="165" fontId="4" fillId="0" borderId="12" xfId="1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 wrapText="1" indent="3"/>
    </xf>
    <xf numFmtId="0" fontId="4" fillId="0" borderId="13" xfId="0" applyFont="1" applyBorder="1" applyAlignment="1">
      <alignment horizontal="left" vertical="center" indent="1"/>
    </xf>
    <xf numFmtId="165" fontId="4" fillId="0" borderId="13" xfId="1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indent="3"/>
    </xf>
    <xf numFmtId="165" fontId="3" fillId="0" borderId="13" xfId="1" applyNumberFormat="1" applyFont="1" applyBorder="1" applyAlignment="1">
      <alignment horizontal="right" vertical="center"/>
    </xf>
    <xf numFmtId="0" fontId="4" fillId="0" borderId="11" xfId="0" applyFont="1" applyBorder="1" applyAlignment="1">
      <alignment horizontal="left" vertical="center" indent="1"/>
    </xf>
    <xf numFmtId="165" fontId="4" fillId="0" borderId="11" xfId="1" applyNumberFormat="1" applyFont="1" applyBorder="1" applyAlignment="1">
      <alignment horizontal="right" vertical="center"/>
    </xf>
    <xf numFmtId="165" fontId="4" fillId="0" borderId="12" xfId="1" applyNumberFormat="1" applyFont="1" applyBorder="1" applyAlignment="1">
      <alignment horizontal="right" vertical="center" wrapText="1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164" fontId="9" fillId="0" borderId="0" xfId="1" applyNumberFormat="1" applyFont="1"/>
    <xf numFmtId="43" fontId="9" fillId="0" borderId="0" xfId="1" applyNumberFormat="1" applyFont="1"/>
    <xf numFmtId="164" fontId="9" fillId="0" borderId="0" xfId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 wrapText="1"/>
    </xf>
    <xf numFmtId="164" fontId="10" fillId="0" borderId="0" xfId="1" applyNumberFormat="1" applyFont="1"/>
    <xf numFmtId="165" fontId="8" fillId="0" borderId="0" xfId="1" applyNumberFormat="1" applyFont="1" applyAlignment="1">
      <alignment horizontal="center"/>
    </xf>
    <xf numFmtId="164" fontId="8" fillId="0" borderId="0" xfId="1" applyNumberFormat="1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0C0C0"/>
      <color rgb="FFD9D9D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333375</xdr:colOff>
      <xdr:row>1</xdr:row>
      <xdr:rowOff>85725</xdr:rowOff>
    </xdr:from>
    <xdr:to>
      <xdr:col>7</xdr:col>
      <xdr:colOff>756413</xdr:colOff>
      <xdr:row>4</xdr:row>
      <xdr:rowOff>187946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0400" y="285750"/>
          <a:ext cx="423038" cy="673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94"/>
  <sheetViews>
    <sheetView showGridLines="0" tabSelected="1" zoomScaleNormal="100" zoomScaleSheetLayoutView="120" workbookViewId="0">
      <selection activeCell="B2" sqref="B2:H2"/>
    </sheetView>
  </sheetViews>
  <sheetFormatPr baseColWidth="10" defaultRowHeight="15" x14ac:dyDescent="0.25"/>
  <cols>
    <col min="2" max="2" width="73.28515625" style="3" customWidth="1"/>
    <col min="3" max="7" width="15.7109375" style="2" customWidth="1"/>
    <col min="8" max="8" width="15.7109375" style="1" customWidth="1"/>
    <col min="10" max="10" width="12" style="23" bestFit="1" customWidth="1"/>
    <col min="11" max="11" width="17" style="23" customWidth="1"/>
    <col min="12" max="15" width="12" style="23" bestFit="1" customWidth="1"/>
    <col min="16" max="16" width="11.42578125" style="23"/>
    <col min="17" max="17" width="15.7109375" style="23" customWidth="1"/>
    <col min="18" max="26" width="11.42578125" style="23"/>
  </cols>
  <sheetData>
    <row r="2" spans="1:21" x14ac:dyDescent="0.25">
      <c r="B2" s="32" t="s">
        <v>49</v>
      </c>
      <c r="C2" s="33"/>
      <c r="D2" s="33"/>
      <c r="E2" s="33"/>
      <c r="F2" s="33"/>
      <c r="G2" s="33"/>
      <c r="H2" s="34"/>
    </row>
    <row r="3" spans="1:21" x14ac:dyDescent="0.25">
      <c r="B3" s="35" t="s">
        <v>48</v>
      </c>
      <c r="C3" s="36"/>
      <c r="D3" s="36"/>
      <c r="E3" s="36"/>
      <c r="F3" s="36"/>
      <c r="G3" s="36"/>
      <c r="H3" s="37"/>
    </row>
    <row r="4" spans="1:21" x14ac:dyDescent="0.25">
      <c r="B4" s="35" t="s">
        <v>47</v>
      </c>
      <c r="C4" s="36"/>
      <c r="D4" s="36"/>
      <c r="E4" s="36"/>
      <c r="F4" s="36"/>
      <c r="G4" s="36"/>
      <c r="H4" s="37"/>
    </row>
    <row r="5" spans="1:21" x14ac:dyDescent="0.25">
      <c r="B5" s="38" t="s">
        <v>52</v>
      </c>
      <c r="C5" s="39"/>
      <c r="D5" s="39"/>
      <c r="E5" s="39"/>
      <c r="F5" s="39"/>
      <c r="G5" s="39"/>
      <c r="H5" s="40"/>
    </row>
    <row r="6" spans="1:21" x14ac:dyDescent="0.25">
      <c r="B6" s="41" t="s">
        <v>46</v>
      </c>
      <c r="C6" s="42"/>
      <c r="D6" s="42"/>
      <c r="E6" s="42"/>
      <c r="F6" s="42"/>
      <c r="G6" s="42"/>
      <c r="H6" s="43"/>
    </row>
    <row r="7" spans="1:21" x14ac:dyDescent="0.25">
      <c r="B7" s="30" t="s">
        <v>45</v>
      </c>
      <c r="C7" s="31" t="s">
        <v>44</v>
      </c>
      <c r="D7" s="31"/>
      <c r="E7" s="31"/>
      <c r="F7" s="31"/>
      <c r="G7" s="31"/>
      <c r="H7" s="31" t="s">
        <v>43</v>
      </c>
    </row>
    <row r="8" spans="1:21" ht="22.5" x14ac:dyDescent="0.25">
      <c r="B8" s="30"/>
      <c r="C8" s="21" t="s">
        <v>42</v>
      </c>
      <c r="D8" s="22" t="s">
        <v>41</v>
      </c>
      <c r="E8" s="21" t="s">
        <v>40</v>
      </c>
      <c r="F8" s="21" t="s">
        <v>39</v>
      </c>
      <c r="G8" s="21" t="s">
        <v>38</v>
      </c>
      <c r="H8" s="31"/>
      <c r="J8" s="25"/>
      <c r="K8" s="26"/>
      <c r="L8" s="25"/>
      <c r="M8" s="25"/>
      <c r="N8" s="25"/>
      <c r="O8" s="25"/>
    </row>
    <row r="9" spans="1:21" x14ac:dyDescent="0.25">
      <c r="B9" s="5"/>
      <c r="C9" s="6"/>
      <c r="D9" s="6"/>
      <c r="E9" s="6"/>
      <c r="F9" s="6"/>
      <c r="G9" s="6"/>
      <c r="H9" s="6"/>
    </row>
    <row r="10" spans="1:21" ht="16.5" customHeight="1" x14ac:dyDescent="0.25">
      <c r="B10" s="7" t="s">
        <v>37</v>
      </c>
      <c r="C10" s="20">
        <f t="shared" ref="C10" si="0">+SUM(C11+C21+C30+C41)</f>
        <v>70019806.208779991</v>
      </c>
      <c r="D10" s="20">
        <f t="shared" ref="D10" si="1">+SUM(D11+D21+D30+D41)</f>
        <v>12252499.714100003</v>
      </c>
      <c r="E10" s="20">
        <f>C10+D10</f>
        <v>82272305.922879994</v>
      </c>
      <c r="F10" s="20">
        <f t="shared" ref="F10:G10" si="2">+SUM(F11+F21+F30+F41)</f>
        <v>78690068.917849988</v>
      </c>
      <c r="G10" s="20">
        <f t="shared" si="2"/>
        <v>76280637.730749995</v>
      </c>
      <c r="H10" s="20">
        <f>E10-F10</f>
        <v>3582237.0050300062</v>
      </c>
      <c r="J10" s="27"/>
      <c r="K10" s="27"/>
      <c r="L10" s="27"/>
      <c r="M10" s="27"/>
      <c r="N10" s="27"/>
      <c r="O10" s="27"/>
      <c r="P10" s="24"/>
      <c r="Q10" s="24"/>
      <c r="R10" s="24"/>
      <c r="S10" s="24"/>
      <c r="T10" s="24"/>
      <c r="U10" s="24"/>
    </row>
    <row r="11" spans="1:21" x14ac:dyDescent="0.25">
      <c r="B11" s="8" t="s">
        <v>35</v>
      </c>
      <c r="C11" s="20">
        <f t="shared" ref="C11" si="3">+SUM(C12:C19)</f>
        <v>19122527.166370001</v>
      </c>
      <c r="D11" s="20">
        <f t="shared" ref="D11" si="4">+SUM(D12:D19)</f>
        <v>5345229.7162899999</v>
      </c>
      <c r="E11" s="20">
        <f t="shared" ref="E11:E74" si="5">C11+D11</f>
        <v>24467756.882660002</v>
      </c>
      <c r="F11" s="20">
        <f t="shared" ref="F11:G11" si="6">+SUM(F12:F19)</f>
        <v>23476374.56067</v>
      </c>
      <c r="G11" s="20">
        <f t="shared" si="6"/>
        <v>22600690.776250005</v>
      </c>
      <c r="H11" s="20">
        <f t="shared" ref="H11:H74" si="7">E11-F11</f>
        <v>991382.32199000195</v>
      </c>
      <c r="J11" s="27"/>
      <c r="K11" s="27"/>
      <c r="L11" s="27"/>
      <c r="M11" s="27"/>
      <c r="N11" s="27"/>
      <c r="O11" s="27"/>
      <c r="P11" s="24"/>
      <c r="Q11" s="24"/>
      <c r="R11" s="24"/>
      <c r="S11" s="24"/>
      <c r="T11" s="24"/>
      <c r="U11" s="24"/>
    </row>
    <row r="12" spans="1:21" x14ac:dyDescent="0.25">
      <c r="A12" s="4"/>
      <c r="B12" s="9" t="s">
        <v>34</v>
      </c>
      <c r="C12" s="10">
        <v>619398.51299999992</v>
      </c>
      <c r="D12" s="10">
        <v>7.4505805969238283E-12</v>
      </c>
      <c r="E12" s="10">
        <f t="shared" si="5"/>
        <v>619398.51299999992</v>
      </c>
      <c r="F12" s="10">
        <v>619398.51300000004</v>
      </c>
      <c r="G12" s="10">
        <v>619398.51300000004</v>
      </c>
      <c r="H12" s="10">
        <f t="shared" si="7"/>
        <v>0</v>
      </c>
      <c r="P12" s="24"/>
      <c r="Q12" s="24"/>
      <c r="R12" s="24"/>
      <c r="S12" s="24"/>
      <c r="T12" s="24"/>
      <c r="U12" s="24"/>
    </row>
    <row r="13" spans="1:21" x14ac:dyDescent="0.25">
      <c r="A13" s="4"/>
      <c r="B13" s="9" t="s">
        <v>33</v>
      </c>
      <c r="C13" s="10">
        <v>7695725.7364900019</v>
      </c>
      <c r="D13" s="10">
        <v>348882.94389999961</v>
      </c>
      <c r="E13" s="10">
        <f t="shared" si="5"/>
        <v>8044608.6803900013</v>
      </c>
      <c r="F13" s="10">
        <v>7903745.337960002</v>
      </c>
      <c r="G13" s="10">
        <v>7693236.4529900039</v>
      </c>
      <c r="H13" s="10">
        <f t="shared" si="7"/>
        <v>140863.34242999926</v>
      </c>
      <c r="P13" s="24"/>
      <c r="Q13" s="24"/>
      <c r="R13" s="24"/>
      <c r="S13" s="24"/>
      <c r="T13" s="24"/>
      <c r="U13" s="24"/>
    </row>
    <row r="14" spans="1:21" x14ac:dyDescent="0.25">
      <c r="A14" s="4"/>
      <c r="B14" s="9" t="s">
        <v>32</v>
      </c>
      <c r="C14" s="10">
        <v>1663844.1261700003</v>
      </c>
      <c r="D14" s="10">
        <v>124953.38429999995</v>
      </c>
      <c r="E14" s="10">
        <f t="shared" si="5"/>
        <v>1788797.5104700003</v>
      </c>
      <c r="F14" s="10">
        <v>1731903.4085200008</v>
      </c>
      <c r="G14" s="10">
        <v>1707036.7919600005</v>
      </c>
      <c r="H14" s="10">
        <f t="shared" si="7"/>
        <v>56894.101949999575</v>
      </c>
      <c r="P14" s="24"/>
      <c r="Q14" s="24"/>
      <c r="R14" s="24"/>
      <c r="S14" s="24"/>
      <c r="T14" s="24"/>
      <c r="U14" s="24"/>
    </row>
    <row r="15" spans="1:21" x14ac:dyDescent="0.25">
      <c r="A15" s="4"/>
      <c r="B15" s="9" t="s">
        <v>31</v>
      </c>
      <c r="C15" s="10">
        <v>0</v>
      </c>
      <c r="D15" s="10">
        <v>0</v>
      </c>
      <c r="E15" s="10">
        <f t="shared" si="5"/>
        <v>0</v>
      </c>
      <c r="F15" s="10">
        <v>0</v>
      </c>
      <c r="G15" s="10">
        <v>0</v>
      </c>
      <c r="H15" s="10">
        <f t="shared" si="7"/>
        <v>0</v>
      </c>
      <c r="P15" s="24"/>
      <c r="Q15" s="24"/>
      <c r="R15" s="24"/>
      <c r="S15" s="24"/>
      <c r="T15" s="24"/>
      <c r="U15" s="24"/>
    </row>
    <row r="16" spans="1:21" x14ac:dyDescent="0.25">
      <c r="A16" s="4"/>
      <c r="B16" s="9" t="s">
        <v>30</v>
      </c>
      <c r="C16" s="10">
        <v>1573431.3270799997</v>
      </c>
      <c r="D16" s="10">
        <v>4013339.6504999995</v>
      </c>
      <c r="E16" s="10">
        <f t="shared" si="5"/>
        <v>5586770.9775799997</v>
      </c>
      <c r="F16" s="10">
        <v>5322231.2938700002</v>
      </c>
      <c r="G16" s="10">
        <v>5298124.1334600002</v>
      </c>
      <c r="H16" s="10">
        <f t="shared" si="7"/>
        <v>264539.68370999955</v>
      </c>
      <c r="P16" s="24"/>
      <c r="Q16" s="24"/>
      <c r="R16" s="24"/>
      <c r="S16" s="24"/>
      <c r="T16" s="24"/>
      <c r="U16" s="24"/>
    </row>
    <row r="17" spans="1:21" x14ac:dyDescent="0.25">
      <c r="A17" s="4"/>
      <c r="B17" s="9" t="s">
        <v>29</v>
      </c>
      <c r="C17" s="10">
        <v>0</v>
      </c>
      <c r="D17" s="10">
        <v>0</v>
      </c>
      <c r="E17" s="10">
        <f t="shared" si="5"/>
        <v>0</v>
      </c>
      <c r="F17" s="10">
        <v>0</v>
      </c>
      <c r="G17" s="10">
        <v>0</v>
      </c>
      <c r="H17" s="10">
        <f t="shared" si="7"/>
        <v>0</v>
      </c>
      <c r="P17" s="24"/>
      <c r="Q17" s="24"/>
      <c r="R17" s="24"/>
      <c r="S17" s="24"/>
      <c r="T17" s="24"/>
      <c r="U17" s="24"/>
    </row>
    <row r="18" spans="1:21" x14ac:dyDescent="0.25">
      <c r="A18" s="4"/>
      <c r="B18" s="9" t="s">
        <v>28</v>
      </c>
      <c r="C18" s="10">
        <v>5152955.0366700003</v>
      </c>
      <c r="D18" s="10">
        <v>294125.70807000028</v>
      </c>
      <c r="E18" s="10">
        <f t="shared" si="5"/>
        <v>5447080.7447400009</v>
      </c>
      <c r="F18" s="10">
        <v>5120423.1675300021</v>
      </c>
      <c r="G18" s="10">
        <v>4755406.8759200023</v>
      </c>
      <c r="H18" s="10">
        <f t="shared" si="7"/>
        <v>326657.57720999885</v>
      </c>
      <c r="P18" s="24"/>
      <c r="Q18" s="24"/>
      <c r="R18" s="24"/>
      <c r="S18" s="24"/>
      <c r="T18" s="24"/>
      <c r="U18" s="24"/>
    </row>
    <row r="19" spans="1:21" x14ac:dyDescent="0.25">
      <c r="A19" s="4"/>
      <c r="B19" s="9" t="s">
        <v>27</v>
      </c>
      <c r="C19" s="10">
        <v>2417172.4269599975</v>
      </c>
      <c r="D19" s="10">
        <v>563928.0295200001</v>
      </c>
      <c r="E19" s="10">
        <f t="shared" si="5"/>
        <v>2981100.4564799974</v>
      </c>
      <c r="F19" s="10">
        <v>2778672.8397899978</v>
      </c>
      <c r="G19" s="10">
        <v>2527488.0089199995</v>
      </c>
      <c r="H19" s="10">
        <f t="shared" si="7"/>
        <v>202427.61668999959</v>
      </c>
      <c r="P19" s="24"/>
      <c r="Q19" s="24"/>
      <c r="R19" s="24"/>
      <c r="S19" s="24"/>
      <c r="T19" s="24"/>
      <c r="U19" s="24"/>
    </row>
    <row r="20" spans="1:21" x14ac:dyDescent="0.25">
      <c r="A20" s="4"/>
      <c r="B20" s="11"/>
      <c r="C20" s="12"/>
      <c r="D20" s="12"/>
      <c r="E20" s="12"/>
      <c r="F20" s="12"/>
      <c r="G20" s="12"/>
      <c r="H20" s="12"/>
      <c r="P20" s="24"/>
      <c r="Q20" s="24"/>
      <c r="R20" s="24"/>
      <c r="S20" s="24"/>
      <c r="T20" s="24"/>
      <c r="U20" s="24"/>
    </row>
    <row r="21" spans="1:21" x14ac:dyDescent="0.25">
      <c r="B21" s="8" t="s">
        <v>26</v>
      </c>
      <c r="C21" s="20">
        <f t="shared" ref="C21" si="8">+SUM(C22:C28)</f>
        <v>24523760.757839993</v>
      </c>
      <c r="D21" s="20">
        <f t="shared" ref="D21" si="9">+SUM(D22:D28)</f>
        <v>2782650.5282900026</v>
      </c>
      <c r="E21" s="20">
        <f t="shared" si="5"/>
        <v>27306411.286129996</v>
      </c>
      <c r="F21" s="20">
        <f t="shared" ref="F21:G21" si="10">+SUM(F22:F28)</f>
        <v>25890859.646849994</v>
      </c>
      <c r="G21" s="20">
        <f t="shared" si="10"/>
        <v>24560377.582699999</v>
      </c>
      <c r="H21" s="20">
        <f t="shared" si="7"/>
        <v>1415551.6392800026</v>
      </c>
      <c r="J21" s="27"/>
      <c r="K21" s="27"/>
      <c r="L21" s="27"/>
      <c r="M21" s="27"/>
      <c r="N21" s="27"/>
      <c r="O21" s="27"/>
      <c r="P21" s="24"/>
      <c r="Q21" s="24"/>
      <c r="R21" s="24"/>
      <c r="S21" s="24"/>
      <c r="T21" s="24"/>
      <c r="U21" s="24"/>
    </row>
    <row r="22" spans="1:21" x14ac:dyDescent="0.25">
      <c r="A22" s="4"/>
      <c r="B22" s="9" t="s">
        <v>25</v>
      </c>
      <c r="C22" s="10">
        <v>83991.976620000001</v>
      </c>
      <c r="D22" s="10">
        <v>11614.327669999999</v>
      </c>
      <c r="E22" s="10">
        <f t="shared" si="5"/>
        <v>95606.30429</v>
      </c>
      <c r="F22" s="10">
        <v>79945.332429999966</v>
      </c>
      <c r="G22" s="10">
        <v>77485.152849999969</v>
      </c>
      <c r="H22" s="10">
        <f t="shared" si="7"/>
        <v>15660.971860000034</v>
      </c>
      <c r="P22" s="24"/>
      <c r="Q22" s="24"/>
      <c r="R22" s="24"/>
      <c r="S22" s="24"/>
      <c r="T22" s="24"/>
      <c r="U22" s="24"/>
    </row>
    <row r="23" spans="1:21" x14ac:dyDescent="0.25">
      <c r="A23" s="4"/>
      <c r="B23" s="9" t="s">
        <v>24</v>
      </c>
      <c r="C23" s="10">
        <v>1620806.5984099992</v>
      </c>
      <c r="D23" s="10">
        <v>-600715.13301999995</v>
      </c>
      <c r="E23" s="10">
        <f t="shared" si="5"/>
        <v>1020091.4653899992</v>
      </c>
      <c r="F23" s="10">
        <v>579521.47519999964</v>
      </c>
      <c r="G23" s="10">
        <v>561173.54031999968</v>
      </c>
      <c r="H23" s="10">
        <f t="shared" si="7"/>
        <v>440569.99018999957</v>
      </c>
      <c r="P23" s="24"/>
      <c r="Q23" s="24"/>
      <c r="R23" s="24"/>
      <c r="S23" s="24"/>
      <c r="T23" s="24"/>
      <c r="U23" s="24"/>
    </row>
    <row r="24" spans="1:21" x14ac:dyDescent="0.25">
      <c r="A24" s="4"/>
      <c r="B24" s="9" t="s">
        <v>23</v>
      </c>
      <c r="C24" s="10">
        <v>3796215.5126700001</v>
      </c>
      <c r="D24" s="10">
        <v>-143531.24384999994</v>
      </c>
      <c r="E24" s="10">
        <f t="shared" si="5"/>
        <v>3652684.2688200003</v>
      </c>
      <c r="F24" s="10">
        <v>2978601.1058399999</v>
      </c>
      <c r="G24" s="10">
        <v>2429463.4916100008</v>
      </c>
      <c r="H24" s="10">
        <f t="shared" si="7"/>
        <v>674083.16298000049</v>
      </c>
      <c r="P24" s="24"/>
      <c r="Q24" s="24"/>
      <c r="R24" s="24"/>
      <c r="S24" s="24"/>
      <c r="T24" s="24"/>
      <c r="U24" s="24"/>
    </row>
    <row r="25" spans="1:21" x14ac:dyDescent="0.25">
      <c r="A25" s="4"/>
      <c r="B25" s="9" t="s">
        <v>22</v>
      </c>
      <c r="C25" s="10">
        <v>917144.32829000009</v>
      </c>
      <c r="D25" s="10">
        <v>196397.78882999998</v>
      </c>
      <c r="E25" s="10">
        <f t="shared" si="5"/>
        <v>1113542.1171200001</v>
      </c>
      <c r="F25" s="10">
        <v>1031961.7162099996</v>
      </c>
      <c r="G25" s="10">
        <v>961908.97888999979</v>
      </c>
      <c r="H25" s="10">
        <f t="shared" si="7"/>
        <v>81580.400910000433</v>
      </c>
      <c r="P25" s="24"/>
      <c r="Q25" s="24"/>
      <c r="R25" s="24"/>
      <c r="S25" s="24"/>
      <c r="T25" s="24"/>
      <c r="U25" s="24"/>
    </row>
    <row r="26" spans="1:21" x14ac:dyDescent="0.25">
      <c r="A26" s="4"/>
      <c r="B26" s="9" t="s">
        <v>21</v>
      </c>
      <c r="C26" s="10">
        <v>12839043.377529996</v>
      </c>
      <c r="D26" s="10">
        <v>4334142.251120002</v>
      </c>
      <c r="E26" s="10">
        <f t="shared" si="5"/>
        <v>17173185.628649998</v>
      </c>
      <c r="F26" s="10">
        <v>17045809.942259993</v>
      </c>
      <c r="G26" s="10">
        <v>16531677.526659999</v>
      </c>
      <c r="H26" s="10">
        <f t="shared" si="7"/>
        <v>127375.68639000505</v>
      </c>
      <c r="P26" s="24"/>
      <c r="Q26" s="24"/>
      <c r="R26" s="24"/>
      <c r="S26" s="24"/>
      <c r="T26" s="24"/>
      <c r="U26" s="24"/>
    </row>
    <row r="27" spans="1:21" x14ac:dyDescent="0.25">
      <c r="A27" s="4"/>
      <c r="B27" s="9" t="s">
        <v>20</v>
      </c>
      <c r="C27" s="10">
        <v>5258822.25605</v>
      </c>
      <c r="D27" s="10">
        <v>-1017373.6436799997</v>
      </c>
      <c r="E27" s="10">
        <f t="shared" si="5"/>
        <v>4241448.6123700002</v>
      </c>
      <c r="F27" s="10">
        <v>4165771.0463999994</v>
      </c>
      <c r="G27" s="10">
        <v>3989564.4174699998</v>
      </c>
      <c r="H27" s="10">
        <f t="shared" si="7"/>
        <v>75677.565970000811</v>
      </c>
      <c r="P27" s="24"/>
      <c r="Q27" s="24"/>
      <c r="R27" s="24"/>
      <c r="S27" s="24"/>
      <c r="T27" s="24"/>
      <c r="U27" s="24"/>
    </row>
    <row r="28" spans="1:21" x14ac:dyDescent="0.25">
      <c r="A28" s="4"/>
      <c r="B28" s="9" t="s">
        <v>19</v>
      </c>
      <c r="C28" s="10">
        <v>7736.7082700000001</v>
      </c>
      <c r="D28" s="10">
        <v>2116.1812199999999</v>
      </c>
      <c r="E28" s="10">
        <f t="shared" si="5"/>
        <v>9852.8894899999996</v>
      </c>
      <c r="F28" s="10">
        <v>9249.0285100000001</v>
      </c>
      <c r="G28" s="10">
        <v>9104.4749000000029</v>
      </c>
      <c r="H28" s="10">
        <f t="shared" si="7"/>
        <v>603.86097999999947</v>
      </c>
      <c r="P28" s="24"/>
      <c r="Q28" s="24"/>
      <c r="R28" s="24"/>
      <c r="S28" s="24"/>
      <c r="T28" s="24"/>
      <c r="U28" s="24"/>
    </row>
    <row r="29" spans="1:21" x14ac:dyDescent="0.25">
      <c r="A29" s="4"/>
      <c r="B29" s="11"/>
      <c r="C29" s="12"/>
      <c r="D29" s="12"/>
      <c r="E29" s="12"/>
      <c r="F29" s="12"/>
      <c r="G29" s="12"/>
      <c r="H29" s="12"/>
      <c r="P29" s="24"/>
      <c r="Q29" s="24"/>
      <c r="R29" s="24"/>
      <c r="S29" s="24"/>
      <c r="T29" s="24"/>
      <c r="U29" s="24"/>
    </row>
    <row r="30" spans="1:21" x14ac:dyDescent="0.25">
      <c r="A30" s="4"/>
      <c r="B30" s="8" t="s">
        <v>18</v>
      </c>
      <c r="C30" s="20">
        <f t="shared" ref="C30" si="11">+SUM(C31:C39)</f>
        <v>2871657.2982899994</v>
      </c>
      <c r="D30" s="20">
        <f t="shared" ref="D30" si="12">+SUM(D31:D39)</f>
        <v>68197.717369999998</v>
      </c>
      <c r="E30" s="20">
        <f t="shared" si="5"/>
        <v>2939855.0156599996</v>
      </c>
      <c r="F30" s="20">
        <f t="shared" ref="F30:G30" si="13">+SUM(F31:F39)</f>
        <v>2107244.96319</v>
      </c>
      <c r="G30" s="20">
        <f t="shared" si="13"/>
        <v>1906904.4144700002</v>
      </c>
      <c r="H30" s="20">
        <f t="shared" si="7"/>
        <v>832610.05246999953</v>
      </c>
      <c r="J30" s="27"/>
      <c r="K30" s="27"/>
      <c r="L30" s="27"/>
      <c r="M30" s="27"/>
      <c r="N30" s="27"/>
      <c r="O30" s="27"/>
      <c r="P30" s="24"/>
      <c r="Q30" s="24"/>
      <c r="R30" s="24"/>
      <c r="S30" s="24"/>
      <c r="T30" s="24"/>
      <c r="U30" s="24"/>
    </row>
    <row r="31" spans="1:21" x14ac:dyDescent="0.25">
      <c r="A31" s="4"/>
      <c r="B31" s="9" t="s">
        <v>17</v>
      </c>
      <c r="C31" s="10">
        <v>551744.38691</v>
      </c>
      <c r="D31" s="10">
        <v>-248347.20590999987</v>
      </c>
      <c r="E31" s="10">
        <f t="shared" si="5"/>
        <v>303397.1810000001</v>
      </c>
      <c r="F31" s="10">
        <v>289987.10956999986</v>
      </c>
      <c r="G31" s="10">
        <v>277328.10430000006</v>
      </c>
      <c r="H31" s="10">
        <f t="shared" si="7"/>
        <v>13410.071430000244</v>
      </c>
      <c r="P31" s="24"/>
      <c r="Q31" s="24"/>
      <c r="R31" s="24"/>
      <c r="S31" s="24"/>
      <c r="T31" s="24"/>
      <c r="U31" s="24"/>
    </row>
    <row r="32" spans="1:21" x14ac:dyDescent="0.25">
      <c r="A32" s="4"/>
      <c r="B32" s="9" t="s">
        <v>16</v>
      </c>
      <c r="C32" s="10">
        <v>380114.67640999996</v>
      </c>
      <c r="D32" s="10">
        <v>8399.5580599999757</v>
      </c>
      <c r="E32" s="10">
        <f t="shared" si="5"/>
        <v>388514.23446999991</v>
      </c>
      <c r="F32" s="10">
        <v>348802.87702000001</v>
      </c>
      <c r="G32" s="10">
        <v>271887.51716999995</v>
      </c>
      <c r="H32" s="10">
        <f t="shared" si="7"/>
        <v>39711.357449999894</v>
      </c>
      <c r="P32" s="24"/>
      <c r="Q32" s="24"/>
      <c r="R32" s="24"/>
      <c r="S32" s="24"/>
      <c r="T32" s="24"/>
      <c r="U32" s="24"/>
    </row>
    <row r="33" spans="1:21" x14ac:dyDescent="0.25">
      <c r="A33" s="4"/>
      <c r="B33" s="9" t="s">
        <v>15</v>
      </c>
      <c r="C33" s="10">
        <v>4159.6133399999999</v>
      </c>
      <c r="D33" s="10">
        <v>942.60722000000032</v>
      </c>
      <c r="E33" s="10">
        <f t="shared" si="5"/>
        <v>5102.2205599999998</v>
      </c>
      <c r="F33" s="10">
        <v>4983.1128099999996</v>
      </c>
      <c r="G33" s="10">
        <v>4929.1764700000003</v>
      </c>
      <c r="H33" s="10">
        <f t="shared" si="7"/>
        <v>119.10775000000012</v>
      </c>
      <c r="P33" s="24"/>
      <c r="Q33" s="24"/>
      <c r="R33" s="24"/>
      <c r="S33" s="24"/>
      <c r="T33" s="24"/>
      <c r="U33" s="24"/>
    </row>
    <row r="34" spans="1:21" x14ac:dyDescent="0.25">
      <c r="A34" s="4"/>
      <c r="B34" s="9" t="s">
        <v>14</v>
      </c>
      <c r="C34" s="10">
        <v>0</v>
      </c>
      <c r="D34" s="10">
        <v>0</v>
      </c>
      <c r="E34" s="10">
        <f t="shared" si="5"/>
        <v>0</v>
      </c>
      <c r="F34" s="10">
        <v>0</v>
      </c>
      <c r="G34" s="10">
        <v>0</v>
      </c>
      <c r="H34" s="10">
        <f t="shared" si="7"/>
        <v>0</v>
      </c>
      <c r="P34" s="24"/>
      <c r="Q34" s="24"/>
      <c r="R34" s="24"/>
      <c r="S34" s="24"/>
      <c r="T34" s="24"/>
      <c r="U34" s="24"/>
    </row>
    <row r="35" spans="1:21" x14ac:dyDescent="0.25">
      <c r="A35" s="4"/>
      <c r="B35" s="9" t="s">
        <v>13</v>
      </c>
      <c r="C35" s="10">
        <v>1736280.8484299998</v>
      </c>
      <c r="D35" s="10">
        <v>170863.03817999989</v>
      </c>
      <c r="E35" s="10">
        <f t="shared" si="5"/>
        <v>1907143.8866099997</v>
      </c>
      <c r="F35" s="10">
        <v>1178198.3042200003</v>
      </c>
      <c r="G35" s="10">
        <v>1164936.4158500002</v>
      </c>
      <c r="H35" s="10">
        <f t="shared" si="7"/>
        <v>728945.58238999941</v>
      </c>
      <c r="P35" s="24"/>
      <c r="Q35" s="24"/>
      <c r="R35" s="24"/>
      <c r="S35" s="24"/>
      <c r="T35" s="24"/>
      <c r="U35" s="24"/>
    </row>
    <row r="36" spans="1:21" x14ac:dyDescent="0.25">
      <c r="A36" s="4"/>
      <c r="B36" s="9" t="s">
        <v>12</v>
      </c>
      <c r="C36" s="10">
        <v>0</v>
      </c>
      <c r="D36" s="10">
        <v>0</v>
      </c>
      <c r="E36" s="10">
        <f t="shared" si="5"/>
        <v>0</v>
      </c>
      <c r="F36" s="10">
        <v>0</v>
      </c>
      <c r="G36" s="10">
        <v>0</v>
      </c>
      <c r="H36" s="10">
        <f t="shared" si="7"/>
        <v>0</v>
      </c>
      <c r="P36" s="24"/>
      <c r="Q36" s="24"/>
      <c r="R36" s="24"/>
      <c r="S36" s="24"/>
      <c r="T36" s="24"/>
      <c r="U36" s="24"/>
    </row>
    <row r="37" spans="1:21" x14ac:dyDescent="0.25">
      <c r="A37" s="4"/>
      <c r="B37" s="9" t="s">
        <v>11</v>
      </c>
      <c r="C37" s="10">
        <v>170310.98355</v>
      </c>
      <c r="D37" s="10">
        <v>39291.702450000004</v>
      </c>
      <c r="E37" s="10">
        <f t="shared" si="5"/>
        <v>209602.68600000002</v>
      </c>
      <c r="F37" s="10">
        <v>161954.60050999999</v>
      </c>
      <c r="G37" s="10">
        <v>158892.35711000001</v>
      </c>
      <c r="H37" s="10">
        <f t="shared" si="7"/>
        <v>47648.085490000027</v>
      </c>
      <c r="P37" s="24"/>
      <c r="Q37" s="24"/>
      <c r="R37" s="24"/>
      <c r="S37" s="24"/>
      <c r="T37" s="24"/>
      <c r="U37" s="24"/>
    </row>
    <row r="38" spans="1:21" x14ac:dyDescent="0.25">
      <c r="A38" s="4"/>
      <c r="B38" s="9" t="s">
        <v>10</v>
      </c>
      <c r="C38" s="10">
        <v>28252.597530000003</v>
      </c>
      <c r="D38" s="10">
        <v>0</v>
      </c>
      <c r="E38" s="10">
        <f t="shared" si="5"/>
        <v>28252.597530000003</v>
      </c>
      <c r="F38" s="10">
        <v>28252.597530000003</v>
      </c>
      <c r="G38" s="10">
        <v>26607.156280000003</v>
      </c>
      <c r="H38" s="10">
        <f t="shared" si="7"/>
        <v>0</v>
      </c>
      <c r="P38" s="24"/>
      <c r="Q38" s="24"/>
      <c r="R38" s="24"/>
      <c r="S38" s="24"/>
      <c r="T38" s="24"/>
      <c r="U38" s="24"/>
    </row>
    <row r="39" spans="1:21" x14ac:dyDescent="0.25">
      <c r="A39" s="4"/>
      <c r="B39" s="9" t="s">
        <v>9</v>
      </c>
      <c r="C39" s="10">
        <v>794.19212000000005</v>
      </c>
      <c r="D39" s="10">
        <v>97048.017369999987</v>
      </c>
      <c r="E39" s="10">
        <f t="shared" si="5"/>
        <v>97842.209489999994</v>
      </c>
      <c r="F39" s="10">
        <v>95066.361530000009</v>
      </c>
      <c r="G39" s="10">
        <v>2323.6872899999998</v>
      </c>
      <c r="H39" s="10">
        <f t="shared" si="7"/>
        <v>2775.8479599999846</v>
      </c>
      <c r="P39" s="24"/>
      <c r="Q39" s="24"/>
      <c r="R39" s="24"/>
      <c r="S39" s="24"/>
      <c r="T39" s="24"/>
      <c r="U39" s="24"/>
    </row>
    <row r="40" spans="1:21" x14ac:dyDescent="0.25">
      <c r="A40" s="4"/>
      <c r="B40" s="11"/>
      <c r="C40" s="12"/>
      <c r="D40" s="12"/>
      <c r="E40" s="12"/>
      <c r="F40" s="12"/>
      <c r="G40" s="12"/>
      <c r="H40" s="12"/>
      <c r="P40" s="24"/>
      <c r="Q40" s="24"/>
      <c r="R40" s="24"/>
      <c r="S40" s="24"/>
      <c r="T40" s="24"/>
      <c r="U40" s="24"/>
    </row>
    <row r="41" spans="1:21" x14ac:dyDescent="0.25">
      <c r="A41" s="4"/>
      <c r="B41" s="8" t="s">
        <v>8</v>
      </c>
      <c r="C41" s="20">
        <f t="shared" ref="C41" si="14">+SUM(C42:C45)</f>
        <v>23501860.986280002</v>
      </c>
      <c r="D41" s="20">
        <f t="shared" ref="D41" si="15">+SUM(D42:D45)</f>
        <v>4056421.7521500019</v>
      </c>
      <c r="E41" s="20">
        <f t="shared" si="5"/>
        <v>27558282.738430005</v>
      </c>
      <c r="F41" s="20">
        <f t="shared" ref="F41:G41" si="16">+SUM(F42:F45)</f>
        <v>27215589.74713999</v>
      </c>
      <c r="G41" s="20">
        <f t="shared" si="16"/>
        <v>27212664.957329988</v>
      </c>
      <c r="H41" s="20">
        <f t="shared" si="7"/>
        <v>342692.99129001424</v>
      </c>
      <c r="J41" s="27"/>
      <c r="K41" s="27"/>
      <c r="L41" s="27"/>
      <c r="M41" s="27"/>
      <c r="N41" s="27"/>
      <c r="O41" s="27"/>
      <c r="P41" s="24"/>
      <c r="Q41" s="24"/>
      <c r="R41" s="24"/>
      <c r="S41" s="24"/>
      <c r="T41" s="24"/>
      <c r="U41" s="24"/>
    </row>
    <row r="42" spans="1:21" x14ac:dyDescent="0.25">
      <c r="A42" s="4"/>
      <c r="B42" s="9" t="s">
        <v>7</v>
      </c>
      <c r="C42" s="10">
        <v>9878560.4492399991</v>
      </c>
      <c r="D42" s="10">
        <v>3112314.5525000002</v>
      </c>
      <c r="E42" s="10">
        <f t="shared" si="5"/>
        <v>12990875.001739999</v>
      </c>
      <c r="F42" s="10">
        <v>12988723.850629998</v>
      </c>
      <c r="G42" s="10">
        <v>12986165.968379995</v>
      </c>
      <c r="H42" s="10">
        <f t="shared" si="7"/>
        <v>2151.1511100009084</v>
      </c>
      <c r="P42" s="24"/>
      <c r="Q42" s="24"/>
      <c r="R42" s="24"/>
      <c r="S42" s="24"/>
      <c r="T42" s="24"/>
      <c r="U42" s="24"/>
    </row>
    <row r="43" spans="1:21" ht="25.5" customHeight="1" x14ac:dyDescent="0.25">
      <c r="A43" s="4"/>
      <c r="B43" s="13" t="s">
        <v>6</v>
      </c>
      <c r="C43" s="10">
        <v>12823300.537040003</v>
      </c>
      <c r="D43" s="10">
        <v>1744107.1996500017</v>
      </c>
      <c r="E43" s="10">
        <f t="shared" si="5"/>
        <v>14567407.736690003</v>
      </c>
      <c r="F43" s="10">
        <v>14226865.89650999</v>
      </c>
      <c r="G43" s="10">
        <v>14226498.988949992</v>
      </c>
      <c r="H43" s="10">
        <f t="shared" si="7"/>
        <v>340541.84018001333</v>
      </c>
      <c r="P43" s="24"/>
      <c r="Q43" s="24"/>
      <c r="R43" s="24"/>
      <c r="S43" s="24"/>
      <c r="T43" s="24"/>
      <c r="U43" s="24"/>
    </row>
    <row r="44" spans="1:21" x14ac:dyDescent="0.25">
      <c r="A44" s="4"/>
      <c r="B44" s="9" t="s">
        <v>5</v>
      </c>
      <c r="C44" s="10">
        <v>0</v>
      </c>
      <c r="D44" s="10">
        <v>0</v>
      </c>
      <c r="E44" s="10">
        <f t="shared" si="5"/>
        <v>0</v>
      </c>
      <c r="F44" s="10">
        <v>0</v>
      </c>
      <c r="G44" s="10">
        <v>0</v>
      </c>
      <c r="H44" s="10">
        <f t="shared" si="7"/>
        <v>0</v>
      </c>
      <c r="P44" s="24"/>
      <c r="Q44" s="24"/>
      <c r="R44" s="24"/>
      <c r="S44" s="24"/>
      <c r="T44" s="24"/>
      <c r="U44" s="24"/>
    </row>
    <row r="45" spans="1:21" x14ac:dyDescent="0.25">
      <c r="A45" s="4"/>
      <c r="B45" s="16" t="s">
        <v>4</v>
      </c>
      <c r="C45" s="17">
        <v>800000</v>
      </c>
      <c r="D45" s="17">
        <v>-800000</v>
      </c>
      <c r="E45" s="17">
        <f t="shared" si="5"/>
        <v>0</v>
      </c>
      <c r="F45" s="17">
        <v>0</v>
      </c>
      <c r="G45" s="17">
        <v>0</v>
      </c>
      <c r="H45" s="17">
        <f t="shared" si="7"/>
        <v>0</v>
      </c>
      <c r="P45" s="24"/>
      <c r="Q45" s="24"/>
      <c r="R45" s="24"/>
      <c r="S45" s="24"/>
      <c r="T45" s="24"/>
      <c r="U45" s="24"/>
    </row>
    <row r="46" spans="1:21" x14ac:dyDescent="0.25">
      <c r="A46" s="4"/>
      <c r="B46" s="18"/>
      <c r="C46" s="19"/>
      <c r="D46" s="19"/>
      <c r="E46" s="19"/>
      <c r="F46" s="19"/>
      <c r="G46" s="19"/>
      <c r="H46" s="19"/>
      <c r="P46" s="24"/>
      <c r="Q46" s="24"/>
      <c r="R46" s="24"/>
      <c r="S46" s="24"/>
      <c r="T46" s="24"/>
      <c r="U46" s="24"/>
    </row>
    <row r="47" spans="1:21" x14ac:dyDescent="0.25">
      <c r="A47" s="4"/>
      <c r="B47" s="11" t="s">
        <v>36</v>
      </c>
      <c r="C47" s="20">
        <f t="shared" ref="C47" si="17">+SUM(C48+C58+C67+C78)</f>
        <v>37147298.472280003</v>
      </c>
      <c r="D47" s="20">
        <f t="shared" ref="D47" si="18">+SUM(D48+D58+D67+D78)</f>
        <v>-1031609.5898600004</v>
      </c>
      <c r="E47" s="20">
        <f t="shared" si="5"/>
        <v>36115688.882420003</v>
      </c>
      <c r="F47" s="20">
        <f t="shared" ref="F47:G47" si="19">+SUM(F48+F58+F67+F78)</f>
        <v>35353623.382849999</v>
      </c>
      <c r="G47" s="20">
        <f t="shared" si="19"/>
        <v>35326912.92797</v>
      </c>
      <c r="H47" s="20">
        <f t="shared" si="7"/>
        <v>762065.49957000464</v>
      </c>
      <c r="J47" s="27"/>
      <c r="K47" s="27"/>
      <c r="L47" s="27"/>
      <c r="M47" s="27"/>
      <c r="N47" s="27"/>
      <c r="O47" s="27"/>
      <c r="P47" s="24"/>
      <c r="Q47" s="24"/>
      <c r="R47" s="24"/>
      <c r="S47" s="24"/>
      <c r="T47" s="24"/>
      <c r="U47" s="24"/>
    </row>
    <row r="48" spans="1:21" x14ac:dyDescent="0.25">
      <c r="A48" s="4"/>
      <c r="B48" s="8" t="s">
        <v>35</v>
      </c>
      <c r="C48" s="12">
        <f t="shared" ref="C48" si="20">+SUM(C49:C56)</f>
        <v>423963.00546000001</v>
      </c>
      <c r="D48" s="12">
        <f t="shared" ref="D48" si="21">+SUM(D49:D56)</f>
        <v>34547.861179999993</v>
      </c>
      <c r="E48" s="12">
        <f t="shared" si="5"/>
        <v>458510.86664000002</v>
      </c>
      <c r="F48" s="12">
        <f t="shared" ref="F48:G48" si="22">+SUM(F49:F56)</f>
        <v>222786.20817000009</v>
      </c>
      <c r="G48" s="12">
        <f t="shared" si="22"/>
        <v>199446.72325000004</v>
      </c>
      <c r="H48" s="20">
        <f t="shared" si="7"/>
        <v>235724.65846999994</v>
      </c>
      <c r="P48" s="24"/>
      <c r="Q48" s="24"/>
      <c r="R48" s="24"/>
      <c r="S48" s="24"/>
      <c r="T48" s="24"/>
      <c r="U48" s="24"/>
    </row>
    <row r="49" spans="1:21" x14ac:dyDescent="0.25">
      <c r="A49" s="4"/>
      <c r="B49" s="9" t="s">
        <v>34</v>
      </c>
      <c r="C49" s="10">
        <v>0</v>
      </c>
      <c r="D49" s="10">
        <v>0</v>
      </c>
      <c r="E49" s="10">
        <f t="shared" si="5"/>
        <v>0</v>
      </c>
      <c r="F49" s="10">
        <v>0</v>
      </c>
      <c r="G49" s="10">
        <v>0</v>
      </c>
      <c r="H49" s="10">
        <f t="shared" si="7"/>
        <v>0</v>
      </c>
      <c r="P49" s="24"/>
      <c r="Q49" s="24"/>
      <c r="R49" s="24"/>
      <c r="S49" s="24"/>
      <c r="T49" s="24"/>
      <c r="U49" s="24"/>
    </row>
    <row r="50" spans="1:21" x14ac:dyDescent="0.25">
      <c r="A50" s="4"/>
      <c r="B50" s="9" t="s">
        <v>33</v>
      </c>
      <c r="C50" s="10">
        <v>24770.336259999996</v>
      </c>
      <c r="D50" s="10">
        <v>7959.8620000000001</v>
      </c>
      <c r="E50" s="10">
        <f t="shared" si="5"/>
        <v>32730.198259999997</v>
      </c>
      <c r="F50" s="10">
        <v>14468.34389</v>
      </c>
      <c r="G50" s="10">
        <v>2111.4194500000003</v>
      </c>
      <c r="H50" s="10">
        <f t="shared" si="7"/>
        <v>18261.854369999997</v>
      </c>
      <c r="P50" s="24"/>
      <c r="Q50" s="24"/>
      <c r="R50" s="24"/>
      <c r="S50" s="24"/>
      <c r="T50" s="24"/>
      <c r="U50" s="24"/>
    </row>
    <row r="51" spans="1:21" x14ac:dyDescent="0.25">
      <c r="A51" s="4"/>
      <c r="B51" s="9" t="s">
        <v>32</v>
      </c>
      <c r="C51" s="10">
        <v>0</v>
      </c>
      <c r="D51" s="10">
        <v>0</v>
      </c>
      <c r="E51" s="10">
        <f t="shared" si="5"/>
        <v>0</v>
      </c>
      <c r="F51" s="10">
        <v>0</v>
      </c>
      <c r="G51" s="10">
        <v>0</v>
      </c>
      <c r="H51" s="10">
        <f t="shared" si="7"/>
        <v>0</v>
      </c>
      <c r="P51" s="24"/>
      <c r="Q51" s="24"/>
      <c r="R51" s="24"/>
      <c r="S51" s="24"/>
      <c r="T51" s="24"/>
      <c r="U51" s="24"/>
    </row>
    <row r="52" spans="1:21" x14ac:dyDescent="0.25">
      <c r="A52" s="4"/>
      <c r="B52" s="9" t="s">
        <v>31</v>
      </c>
      <c r="C52" s="10">
        <v>0</v>
      </c>
      <c r="D52" s="10">
        <v>0</v>
      </c>
      <c r="E52" s="10">
        <f t="shared" si="5"/>
        <v>0</v>
      </c>
      <c r="F52" s="10">
        <v>0</v>
      </c>
      <c r="G52" s="10">
        <v>0</v>
      </c>
      <c r="H52" s="10">
        <f t="shared" si="7"/>
        <v>0</v>
      </c>
      <c r="P52" s="24"/>
      <c r="Q52" s="24"/>
      <c r="R52" s="24"/>
      <c r="S52" s="24"/>
      <c r="T52" s="24"/>
      <c r="U52" s="24"/>
    </row>
    <row r="53" spans="1:21" x14ac:dyDescent="0.25">
      <c r="A53" s="4"/>
      <c r="B53" s="9" t="s">
        <v>30</v>
      </c>
      <c r="C53" s="10">
        <v>0</v>
      </c>
      <c r="D53" s="10">
        <v>0</v>
      </c>
      <c r="E53" s="10">
        <f t="shared" si="5"/>
        <v>0</v>
      </c>
      <c r="F53" s="10">
        <v>0</v>
      </c>
      <c r="G53" s="10">
        <v>0</v>
      </c>
      <c r="H53" s="10">
        <f t="shared" si="7"/>
        <v>0</v>
      </c>
      <c r="P53" s="24"/>
      <c r="Q53" s="24"/>
      <c r="R53" s="24"/>
      <c r="S53" s="24"/>
      <c r="T53" s="24"/>
      <c r="U53" s="24"/>
    </row>
    <row r="54" spans="1:21" x14ac:dyDescent="0.25">
      <c r="A54" s="4"/>
      <c r="B54" s="9" t="s">
        <v>29</v>
      </c>
      <c r="C54" s="10">
        <v>0</v>
      </c>
      <c r="D54" s="10">
        <v>0</v>
      </c>
      <c r="E54" s="10">
        <f t="shared" si="5"/>
        <v>0</v>
      </c>
      <c r="F54" s="10">
        <v>0</v>
      </c>
      <c r="G54" s="10">
        <v>0</v>
      </c>
      <c r="H54" s="10">
        <f t="shared" si="7"/>
        <v>0</v>
      </c>
      <c r="P54" s="24"/>
      <c r="Q54" s="24"/>
      <c r="R54" s="24"/>
      <c r="S54" s="24"/>
      <c r="T54" s="24"/>
      <c r="U54" s="24"/>
    </row>
    <row r="55" spans="1:21" x14ac:dyDescent="0.25">
      <c r="A55" s="4"/>
      <c r="B55" s="9" t="s">
        <v>28</v>
      </c>
      <c r="C55" s="10">
        <v>399192.6692</v>
      </c>
      <c r="D55" s="10">
        <v>25346.708179999994</v>
      </c>
      <c r="E55" s="10">
        <f t="shared" si="5"/>
        <v>424539.37738000002</v>
      </c>
      <c r="F55" s="10">
        <v>207129.33220000009</v>
      </c>
      <c r="G55" s="10">
        <v>196425.29092000006</v>
      </c>
      <c r="H55" s="10">
        <f t="shared" si="7"/>
        <v>217410.04517999993</v>
      </c>
      <c r="P55" s="24"/>
      <c r="Q55" s="24"/>
      <c r="R55" s="24"/>
      <c r="S55" s="24"/>
      <c r="T55" s="24"/>
      <c r="U55" s="24"/>
    </row>
    <row r="56" spans="1:21" x14ac:dyDescent="0.25">
      <c r="A56" s="4"/>
      <c r="B56" s="9" t="s">
        <v>27</v>
      </c>
      <c r="C56" s="10">
        <v>0</v>
      </c>
      <c r="D56" s="10">
        <v>1241.2909999999999</v>
      </c>
      <c r="E56" s="10">
        <f t="shared" si="5"/>
        <v>1241.2909999999999</v>
      </c>
      <c r="F56" s="10">
        <v>1188.5320800000002</v>
      </c>
      <c r="G56" s="10">
        <v>910.01288</v>
      </c>
      <c r="H56" s="10">
        <f t="shared" si="7"/>
        <v>52.758919999999762</v>
      </c>
      <c r="P56" s="24"/>
      <c r="Q56" s="24"/>
      <c r="R56" s="24"/>
      <c r="S56" s="24"/>
      <c r="T56" s="24"/>
      <c r="U56" s="24"/>
    </row>
    <row r="57" spans="1:21" x14ac:dyDescent="0.25">
      <c r="A57" s="4"/>
      <c r="B57" s="11"/>
      <c r="C57" s="12"/>
      <c r="D57" s="12"/>
      <c r="E57" s="12"/>
      <c r="F57" s="12"/>
      <c r="G57" s="12"/>
      <c r="H57" s="12"/>
      <c r="P57" s="24"/>
      <c r="Q57" s="24"/>
      <c r="R57" s="24"/>
      <c r="S57" s="24"/>
      <c r="T57" s="24"/>
      <c r="U57" s="24"/>
    </row>
    <row r="58" spans="1:21" x14ac:dyDescent="0.25">
      <c r="B58" s="8" t="s">
        <v>26</v>
      </c>
      <c r="C58" s="20">
        <f t="shared" ref="C58" si="23">+SUM(C59:C65)</f>
        <v>31941076.707819998</v>
      </c>
      <c r="D58" s="20">
        <f t="shared" ref="D58" si="24">+SUM(D59:D65)</f>
        <v>-1134620.7845400004</v>
      </c>
      <c r="E58" s="20">
        <f t="shared" si="5"/>
        <v>30806455.923279997</v>
      </c>
      <c r="F58" s="20">
        <f t="shared" ref="F58:G58" si="25">+SUM(F59:F65)</f>
        <v>30412251.364319995</v>
      </c>
      <c r="G58" s="20">
        <f t="shared" si="25"/>
        <v>30408880.394359998</v>
      </c>
      <c r="H58" s="20">
        <f t="shared" si="7"/>
        <v>394204.55896000192</v>
      </c>
      <c r="J58" s="27"/>
      <c r="K58" s="27"/>
      <c r="L58" s="27"/>
      <c r="M58" s="27"/>
      <c r="N58" s="27"/>
      <c r="O58" s="27"/>
      <c r="P58" s="24"/>
      <c r="Q58" s="24"/>
      <c r="R58" s="24"/>
      <c r="S58" s="24"/>
      <c r="T58" s="24"/>
      <c r="U58" s="24"/>
    </row>
    <row r="59" spans="1:21" x14ac:dyDescent="0.25">
      <c r="A59" s="4"/>
      <c r="B59" s="9" t="s">
        <v>25</v>
      </c>
      <c r="C59" s="10">
        <v>61003.4476</v>
      </c>
      <c r="D59" s="10">
        <v>-57243.483340000006</v>
      </c>
      <c r="E59" s="10">
        <f t="shared" si="5"/>
        <v>3759.9642599999934</v>
      </c>
      <c r="F59" s="10">
        <v>0</v>
      </c>
      <c r="G59" s="10">
        <v>0</v>
      </c>
      <c r="H59" s="10">
        <f t="shared" si="7"/>
        <v>3759.9642599999934</v>
      </c>
      <c r="P59" s="24"/>
      <c r="Q59" s="24"/>
      <c r="R59" s="24"/>
      <c r="S59" s="24"/>
      <c r="T59" s="24"/>
      <c r="U59" s="24"/>
    </row>
    <row r="60" spans="1:21" x14ac:dyDescent="0.25">
      <c r="A60" s="4"/>
      <c r="B60" s="9" t="s">
        <v>24</v>
      </c>
      <c r="C60" s="10">
        <v>1279451.2391700004</v>
      </c>
      <c r="D60" s="10">
        <v>-8579.3077799998246</v>
      </c>
      <c r="E60" s="10">
        <f t="shared" si="5"/>
        <v>1270871.9313900005</v>
      </c>
      <c r="F60" s="10">
        <v>1206066.6716200002</v>
      </c>
      <c r="G60" s="10">
        <v>1206066.6716200002</v>
      </c>
      <c r="H60" s="10">
        <f t="shared" si="7"/>
        <v>64805.259770000353</v>
      </c>
      <c r="P60" s="24"/>
      <c r="Q60" s="24"/>
      <c r="R60" s="24"/>
      <c r="S60" s="24"/>
      <c r="T60" s="24"/>
      <c r="U60" s="24"/>
    </row>
    <row r="61" spans="1:21" x14ac:dyDescent="0.25">
      <c r="A61" s="4"/>
      <c r="B61" s="9" t="s">
        <v>23</v>
      </c>
      <c r="C61" s="10">
        <v>4143887.6791099999</v>
      </c>
      <c r="D61" s="10">
        <v>438051.87400999985</v>
      </c>
      <c r="E61" s="10">
        <f t="shared" si="5"/>
        <v>4581939.5531199994</v>
      </c>
      <c r="F61" s="10">
        <v>4481618.6076600002</v>
      </c>
      <c r="G61" s="10">
        <v>4481618.3895399999</v>
      </c>
      <c r="H61" s="10">
        <f t="shared" si="7"/>
        <v>100320.94545999914</v>
      </c>
      <c r="P61" s="24"/>
      <c r="Q61" s="24"/>
      <c r="R61" s="24"/>
      <c r="S61" s="24"/>
      <c r="T61" s="24"/>
      <c r="U61" s="24"/>
    </row>
    <row r="62" spans="1:21" x14ac:dyDescent="0.25">
      <c r="A62" s="4"/>
      <c r="B62" s="9" t="s">
        <v>22</v>
      </c>
      <c r="C62" s="10">
        <v>22031.786</v>
      </c>
      <c r="D62" s="10">
        <v>87875.835390000007</v>
      </c>
      <c r="E62" s="10">
        <f t="shared" si="5"/>
        <v>109907.62139000001</v>
      </c>
      <c r="F62" s="10">
        <v>109907.62139</v>
      </c>
      <c r="G62" s="10">
        <v>109907.62139</v>
      </c>
      <c r="H62" s="10">
        <f t="shared" si="7"/>
        <v>0</v>
      </c>
      <c r="P62" s="24"/>
      <c r="Q62" s="24"/>
      <c r="R62" s="24"/>
      <c r="S62" s="24"/>
      <c r="T62" s="24"/>
      <c r="U62" s="24"/>
    </row>
    <row r="63" spans="1:21" x14ac:dyDescent="0.25">
      <c r="A63" s="4"/>
      <c r="B63" s="9" t="s">
        <v>21</v>
      </c>
      <c r="C63" s="10">
        <v>24829421.168639999</v>
      </c>
      <c r="D63" s="10">
        <v>-1606051.5289700003</v>
      </c>
      <c r="E63" s="10">
        <f t="shared" si="5"/>
        <v>23223369.639669999</v>
      </c>
      <c r="F63" s="10">
        <v>23002745.449899998</v>
      </c>
      <c r="G63" s="10">
        <v>23002745.449899998</v>
      </c>
      <c r="H63" s="10">
        <f t="shared" si="7"/>
        <v>220624.18977000192</v>
      </c>
      <c r="P63" s="24"/>
      <c r="Q63" s="24"/>
      <c r="R63" s="24"/>
      <c r="S63" s="24"/>
      <c r="T63" s="24"/>
      <c r="U63" s="24"/>
    </row>
    <row r="64" spans="1:21" x14ac:dyDescent="0.25">
      <c r="A64" s="4"/>
      <c r="B64" s="9" t="s">
        <v>20</v>
      </c>
      <c r="C64" s="10">
        <v>1605281.3873000001</v>
      </c>
      <c r="D64" s="10">
        <v>11325.826149999972</v>
      </c>
      <c r="E64" s="10">
        <f t="shared" si="5"/>
        <v>1616607.2134499999</v>
      </c>
      <c r="F64" s="10">
        <v>1611913.0137499999</v>
      </c>
      <c r="G64" s="10">
        <v>1608542.2619100001</v>
      </c>
      <c r="H64" s="10">
        <f t="shared" si="7"/>
        <v>4694.1996999999974</v>
      </c>
      <c r="P64" s="24"/>
      <c r="Q64" s="24"/>
      <c r="R64" s="24"/>
      <c r="S64" s="24"/>
      <c r="T64" s="24"/>
      <c r="U64" s="24"/>
    </row>
    <row r="65" spans="1:21" x14ac:dyDescent="0.25">
      <c r="A65" s="4"/>
      <c r="B65" s="9" t="s">
        <v>19</v>
      </c>
      <c r="C65" s="10">
        <v>0</v>
      </c>
      <c r="D65" s="10">
        <v>0</v>
      </c>
      <c r="E65" s="10">
        <f t="shared" si="5"/>
        <v>0</v>
      </c>
      <c r="F65" s="10">
        <v>0</v>
      </c>
      <c r="G65" s="10">
        <v>0</v>
      </c>
      <c r="H65" s="10">
        <f t="shared" si="7"/>
        <v>0</v>
      </c>
      <c r="P65" s="24"/>
      <c r="Q65" s="24"/>
      <c r="R65" s="24"/>
      <c r="S65" s="24"/>
      <c r="T65" s="24"/>
      <c r="U65" s="24"/>
    </row>
    <row r="66" spans="1:21" x14ac:dyDescent="0.25">
      <c r="A66" s="4"/>
      <c r="B66" s="11"/>
      <c r="C66" s="12"/>
      <c r="D66" s="12"/>
      <c r="E66" s="12"/>
      <c r="F66" s="12"/>
      <c r="G66" s="12"/>
      <c r="H66" s="12"/>
      <c r="P66" s="24"/>
      <c r="Q66" s="24"/>
      <c r="R66" s="24"/>
      <c r="S66" s="24"/>
      <c r="T66" s="24"/>
      <c r="U66" s="24"/>
    </row>
    <row r="67" spans="1:21" x14ac:dyDescent="0.25">
      <c r="A67" s="4"/>
      <c r="B67" s="8" t="s">
        <v>18</v>
      </c>
      <c r="C67" s="20">
        <f t="shared" ref="C67" si="26">+SUM(C68:C76)</f>
        <v>255007.56849999999</v>
      </c>
      <c r="D67" s="20">
        <f t="shared" ref="D67" si="27">+SUM(D68:D76)</f>
        <v>59710.529589999991</v>
      </c>
      <c r="E67" s="20">
        <f t="shared" si="5"/>
        <v>314718.09808999998</v>
      </c>
      <c r="F67" s="20">
        <f t="shared" ref="F67:G67" si="28">+SUM(F68:F76)</f>
        <v>183278.4215</v>
      </c>
      <c r="G67" s="20">
        <f t="shared" si="28"/>
        <v>183278.4215</v>
      </c>
      <c r="H67" s="20">
        <f t="shared" si="7"/>
        <v>131439.67658999999</v>
      </c>
      <c r="J67" s="27"/>
      <c r="K67" s="27"/>
      <c r="L67" s="27"/>
      <c r="M67" s="27"/>
      <c r="N67" s="27"/>
      <c r="O67" s="27"/>
      <c r="P67" s="24"/>
      <c r="Q67" s="24"/>
      <c r="R67" s="24"/>
      <c r="S67" s="24"/>
      <c r="T67" s="24"/>
      <c r="U67" s="24"/>
    </row>
    <row r="68" spans="1:21" x14ac:dyDescent="0.25">
      <c r="A68" s="4"/>
      <c r="B68" s="9" t="s">
        <v>17</v>
      </c>
      <c r="C68" s="10">
        <v>74915.221689999991</v>
      </c>
      <c r="D68" s="10">
        <v>600.81428999999548</v>
      </c>
      <c r="E68" s="10">
        <f t="shared" si="5"/>
        <v>75516.035979999986</v>
      </c>
      <c r="F68" s="10">
        <v>75516.035979999986</v>
      </c>
      <c r="G68" s="10">
        <v>75516.035979999986</v>
      </c>
      <c r="H68" s="10">
        <f t="shared" si="7"/>
        <v>0</v>
      </c>
      <c r="P68" s="24"/>
      <c r="Q68" s="24"/>
      <c r="R68" s="24"/>
      <c r="S68" s="24"/>
      <c r="T68" s="24"/>
      <c r="U68" s="24"/>
    </row>
    <row r="69" spans="1:21" x14ac:dyDescent="0.25">
      <c r="A69" s="4"/>
      <c r="B69" s="9" t="s">
        <v>16</v>
      </c>
      <c r="C69" s="10">
        <v>16363.968999999999</v>
      </c>
      <c r="D69" s="10">
        <v>15324.071</v>
      </c>
      <c r="E69" s="10">
        <f t="shared" si="5"/>
        <v>31688.04</v>
      </c>
      <c r="F69" s="10">
        <v>15926.174999999999</v>
      </c>
      <c r="G69" s="10">
        <v>15926.174999999999</v>
      </c>
      <c r="H69" s="10">
        <f t="shared" si="7"/>
        <v>15761.865000000002</v>
      </c>
      <c r="P69" s="24"/>
      <c r="Q69" s="24"/>
      <c r="R69" s="24"/>
      <c r="S69" s="24"/>
      <c r="T69" s="24"/>
      <c r="U69" s="24"/>
    </row>
    <row r="70" spans="1:21" x14ac:dyDescent="0.25">
      <c r="A70" s="4"/>
      <c r="B70" s="9" t="s">
        <v>15</v>
      </c>
      <c r="C70" s="10">
        <v>0</v>
      </c>
      <c r="D70" s="10">
        <v>0</v>
      </c>
      <c r="E70" s="10">
        <f t="shared" si="5"/>
        <v>0</v>
      </c>
      <c r="F70" s="10">
        <v>0</v>
      </c>
      <c r="G70" s="10">
        <v>0</v>
      </c>
      <c r="H70" s="10">
        <f t="shared" si="7"/>
        <v>0</v>
      </c>
      <c r="P70" s="24"/>
      <c r="Q70" s="24"/>
      <c r="R70" s="24"/>
      <c r="S70" s="24"/>
      <c r="T70" s="24"/>
      <c r="U70" s="24"/>
    </row>
    <row r="71" spans="1:21" x14ac:dyDescent="0.25">
      <c r="A71" s="4"/>
      <c r="B71" s="9" t="s">
        <v>14</v>
      </c>
      <c r="C71" s="10">
        <v>0</v>
      </c>
      <c r="D71" s="10">
        <v>0</v>
      </c>
      <c r="E71" s="10">
        <f t="shared" si="5"/>
        <v>0</v>
      </c>
      <c r="F71" s="10">
        <v>0</v>
      </c>
      <c r="G71" s="10">
        <v>0</v>
      </c>
      <c r="H71" s="10">
        <f t="shared" si="7"/>
        <v>0</v>
      </c>
      <c r="P71" s="24"/>
      <c r="Q71" s="24"/>
      <c r="R71" s="24"/>
      <c r="S71" s="24"/>
      <c r="T71" s="24"/>
      <c r="U71" s="24"/>
    </row>
    <row r="72" spans="1:21" x14ac:dyDescent="0.25">
      <c r="A72" s="4"/>
      <c r="B72" s="9" t="s">
        <v>13</v>
      </c>
      <c r="C72" s="10">
        <v>163728.37781000001</v>
      </c>
      <c r="D72" s="10">
        <v>43785.644299999993</v>
      </c>
      <c r="E72" s="10">
        <f t="shared" si="5"/>
        <v>207514.02210999999</v>
      </c>
      <c r="F72" s="10">
        <v>91836.210520000008</v>
      </c>
      <c r="G72" s="10">
        <v>91836.210520000008</v>
      </c>
      <c r="H72" s="10">
        <f t="shared" si="7"/>
        <v>115677.81158999998</v>
      </c>
      <c r="P72" s="24"/>
      <c r="Q72" s="24"/>
      <c r="R72" s="24"/>
      <c r="S72" s="24"/>
      <c r="T72" s="24"/>
      <c r="U72" s="24"/>
    </row>
    <row r="73" spans="1:21" x14ac:dyDescent="0.25">
      <c r="A73" s="4"/>
      <c r="B73" s="9" t="s">
        <v>12</v>
      </c>
      <c r="C73" s="10">
        <v>0</v>
      </c>
      <c r="D73" s="10">
        <v>0</v>
      </c>
      <c r="E73" s="10">
        <f t="shared" si="5"/>
        <v>0</v>
      </c>
      <c r="F73" s="10">
        <v>0</v>
      </c>
      <c r="G73" s="10">
        <v>0</v>
      </c>
      <c r="H73" s="10">
        <f t="shared" si="7"/>
        <v>0</v>
      </c>
      <c r="P73" s="24"/>
      <c r="Q73" s="24"/>
      <c r="R73" s="24"/>
      <c r="S73" s="24"/>
      <c r="T73" s="24"/>
      <c r="U73" s="24"/>
    </row>
    <row r="74" spans="1:21" x14ac:dyDescent="0.25">
      <c r="A74" s="4"/>
      <c r="B74" s="9" t="s">
        <v>11</v>
      </c>
      <c r="C74" s="10">
        <v>0</v>
      </c>
      <c r="D74" s="10">
        <v>0</v>
      </c>
      <c r="E74" s="10">
        <f t="shared" si="5"/>
        <v>0</v>
      </c>
      <c r="F74" s="10">
        <v>0</v>
      </c>
      <c r="G74" s="10">
        <v>0</v>
      </c>
      <c r="H74" s="10">
        <f t="shared" si="7"/>
        <v>0</v>
      </c>
      <c r="P74" s="24"/>
      <c r="Q74" s="24"/>
      <c r="R74" s="24"/>
      <c r="S74" s="24"/>
      <c r="T74" s="24"/>
      <c r="U74" s="24"/>
    </row>
    <row r="75" spans="1:21" x14ac:dyDescent="0.25">
      <c r="A75" s="4"/>
      <c r="B75" s="9" t="s">
        <v>10</v>
      </c>
      <c r="C75" s="10">
        <v>0</v>
      </c>
      <c r="D75" s="10">
        <v>0</v>
      </c>
      <c r="E75" s="10">
        <f t="shared" ref="E75:E84" si="29">C75+D75</f>
        <v>0</v>
      </c>
      <c r="F75" s="10">
        <v>0</v>
      </c>
      <c r="G75" s="10">
        <v>0</v>
      </c>
      <c r="H75" s="10">
        <f t="shared" ref="H75:H84" si="30">E75-F75</f>
        <v>0</v>
      </c>
      <c r="P75" s="24"/>
      <c r="Q75" s="24"/>
      <c r="R75" s="24"/>
      <c r="S75" s="24"/>
      <c r="T75" s="24"/>
      <c r="U75" s="24"/>
    </row>
    <row r="76" spans="1:21" x14ac:dyDescent="0.25">
      <c r="A76" s="4"/>
      <c r="B76" s="9" t="s">
        <v>9</v>
      </c>
      <c r="C76" s="10">
        <v>0</v>
      </c>
      <c r="D76" s="10">
        <v>0</v>
      </c>
      <c r="E76" s="10">
        <f t="shared" si="29"/>
        <v>0</v>
      </c>
      <c r="F76" s="10">
        <v>0</v>
      </c>
      <c r="G76" s="10">
        <v>0</v>
      </c>
      <c r="H76" s="10">
        <f t="shared" si="30"/>
        <v>0</v>
      </c>
      <c r="P76" s="24"/>
      <c r="Q76" s="24"/>
      <c r="R76" s="24"/>
      <c r="S76" s="24"/>
      <c r="T76" s="24"/>
      <c r="U76" s="24"/>
    </row>
    <row r="77" spans="1:21" x14ac:dyDescent="0.25">
      <c r="A77" s="4"/>
      <c r="B77" s="11"/>
      <c r="C77" s="12"/>
      <c r="D77" s="12"/>
      <c r="E77" s="12"/>
      <c r="F77" s="12"/>
      <c r="G77" s="12"/>
      <c r="H77" s="12"/>
      <c r="P77" s="24"/>
      <c r="Q77" s="24"/>
      <c r="R77" s="24"/>
      <c r="S77" s="24"/>
      <c r="T77" s="24"/>
      <c r="U77" s="24"/>
    </row>
    <row r="78" spans="1:21" x14ac:dyDescent="0.25">
      <c r="A78" s="4"/>
      <c r="B78" s="8" t="s">
        <v>8</v>
      </c>
      <c r="C78" s="20">
        <f t="shared" ref="C78" si="31">+SUM(C79:C82)</f>
        <v>4527251.1905000005</v>
      </c>
      <c r="D78" s="20">
        <f t="shared" ref="D78" si="32">+SUM(D79:D82)</f>
        <v>8752.8039100000242</v>
      </c>
      <c r="E78" s="20">
        <f t="shared" si="29"/>
        <v>4536003.9944100007</v>
      </c>
      <c r="F78" s="20">
        <f t="shared" ref="F78:G78" si="33">+SUM(F79:F82)</f>
        <v>4535307.3888599994</v>
      </c>
      <c r="G78" s="20">
        <f t="shared" si="33"/>
        <v>4535307.3888599994</v>
      </c>
      <c r="H78" s="20">
        <f t="shared" si="30"/>
        <v>696.60555000137538</v>
      </c>
      <c r="J78" s="27"/>
      <c r="K78" s="27"/>
      <c r="L78" s="27"/>
      <c r="M78" s="27"/>
      <c r="N78" s="27"/>
      <c r="O78" s="27"/>
      <c r="P78" s="24"/>
      <c r="Q78" s="24"/>
      <c r="R78" s="24"/>
      <c r="S78" s="24"/>
      <c r="T78" s="24"/>
      <c r="U78" s="24"/>
    </row>
    <row r="79" spans="1:21" x14ac:dyDescent="0.25">
      <c r="A79" s="4"/>
      <c r="B79" s="9" t="s">
        <v>7</v>
      </c>
      <c r="C79" s="10">
        <v>88930.780700000003</v>
      </c>
      <c r="D79" s="10">
        <v>1116.5765100000053</v>
      </c>
      <c r="E79" s="10">
        <f t="shared" si="29"/>
        <v>90047.357210000002</v>
      </c>
      <c r="F79" s="10">
        <v>89350.751659999994</v>
      </c>
      <c r="G79" s="10">
        <v>89350.751659999994</v>
      </c>
      <c r="H79" s="10">
        <f t="shared" si="30"/>
        <v>696.6055500000075</v>
      </c>
      <c r="P79" s="24"/>
      <c r="Q79" s="24"/>
      <c r="R79" s="24"/>
      <c r="S79" s="24"/>
      <c r="T79" s="24"/>
      <c r="U79" s="24"/>
    </row>
    <row r="80" spans="1:21" ht="22.5" x14ac:dyDescent="0.25">
      <c r="A80" s="4"/>
      <c r="B80" s="13" t="s">
        <v>6</v>
      </c>
      <c r="C80" s="10">
        <v>4438320.4098000005</v>
      </c>
      <c r="D80" s="10">
        <v>7636.2274000000189</v>
      </c>
      <c r="E80" s="10">
        <f t="shared" si="29"/>
        <v>4445956.6372000007</v>
      </c>
      <c r="F80" s="10">
        <v>4445956.6371999998</v>
      </c>
      <c r="G80" s="10">
        <v>4445956.6371999998</v>
      </c>
      <c r="H80" s="10">
        <f t="shared" si="30"/>
        <v>0</v>
      </c>
      <c r="P80" s="24"/>
      <c r="Q80" s="24"/>
      <c r="R80" s="24"/>
      <c r="S80" s="24"/>
      <c r="T80" s="24"/>
      <c r="U80" s="24"/>
    </row>
    <row r="81" spans="1:21" x14ac:dyDescent="0.25">
      <c r="A81" s="4"/>
      <c r="B81" s="9" t="s">
        <v>5</v>
      </c>
      <c r="C81" s="10">
        <v>0</v>
      </c>
      <c r="D81" s="10">
        <v>0</v>
      </c>
      <c r="E81" s="10">
        <f t="shared" si="29"/>
        <v>0</v>
      </c>
      <c r="F81" s="10">
        <v>0</v>
      </c>
      <c r="G81" s="10">
        <v>0</v>
      </c>
      <c r="H81" s="10">
        <f t="shared" si="30"/>
        <v>0</v>
      </c>
      <c r="P81" s="24"/>
      <c r="Q81" s="24"/>
      <c r="R81" s="24"/>
      <c r="S81" s="24"/>
      <c r="T81" s="24"/>
      <c r="U81" s="24"/>
    </row>
    <row r="82" spans="1:21" x14ac:dyDescent="0.25">
      <c r="A82" s="4"/>
      <c r="B82" s="9" t="s">
        <v>4</v>
      </c>
      <c r="C82" s="10">
        <v>0</v>
      </c>
      <c r="D82" s="10">
        <v>0</v>
      </c>
      <c r="E82" s="10">
        <f t="shared" si="29"/>
        <v>0</v>
      </c>
      <c r="F82" s="10">
        <v>0</v>
      </c>
      <c r="G82" s="10">
        <v>0</v>
      </c>
      <c r="H82" s="10">
        <f t="shared" si="30"/>
        <v>0</v>
      </c>
      <c r="P82" s="24"/>
      <c r="Q82" s="24"/>
      <c r="R82" s="24"/>
      <c r="S82" s="24"/>
      <c r="T82" s="24"/>
      <c r="U82" s="24"/>
    </row>
    <row r="83" spans="1:21" x14ac:dyDescent="0.25">
      <c r="B83" s="11"/>
      <c r="C83" s="12"/>
      <c r="D83" s="12"/>
      <c r="E83" s="12"/>
      <c r="F83" s="12"/>
      <c r="G83" s="12"/>
      <c r="H83" s="12"/>
      <c r="P83" s="24"/>
      <c r="Q83" s="24"/>
      <c r="R83" s="24"/>
      <c r="S83" s="24"/>
      <c r="T83" s="24"/>
      <c r="U83" s="24"/>
    </row>
    <row r="84" spans="1:21" x14ac:dyDescent="0.25">
      <c r="B84" s="14" t="s">
        <v>3</v>
      </c>
      <c r="C84" s="15">
        <f t="shared" ref="C84" si="34">+SUM(C10+C47)</f>
        <v>107167104.68105999</v>
      </c>
      <c r="D84" s="15">
        <f t="shared" ref="D84" si="35">+SUM(D10+D47)</f>
        <v>11220890.124240004</v>
      </c>
      <c r="E84" s="15">
        <f t="shared" si="29"/>
        <v>118387994.8053</v>
      </c>
      <c r="F84" s="15">
        <f t="shared" ref="F84:G84" si="36">+SUM(F10+F47)</f>
        <v>114043692.30069998</v>
      </c>
      <c r="G84" s="15">
        <f t="shared" si="36"/>
        <v>111607550.65871999</v>
      </c>
      <c r="H84" s="15">
        <f t="shared" si="30"/>
        <v>4344302.5046000183</v>
      </c>
      <c r="J84" s="27"/>
      <c r="K84" s="27"/>
      <c r="L84" s="27"/>
      <c r="M84" s="27"/>
      <c r="N84" s="27"/>
      <c r="O84" s="27"/>
      <c r="P84" s="24"/>
      <c r="Q84" s="24"/>
      <c r="R84" s="24"/>
      <c r="S84" s="24"/>
      <c r="T84" s="24"/>
      <c r="U84" s="24"/>
    </row>
    <row r="85" spans="1:21" x14ac:dyDescent="0.25">
      <c r="B85" s="3" t="s">
        <v>2</v>
      </c>
    </row>
    <row r="86" spans="1:21" x14ac:dyDescent="0.25">
      <c r="B86" s="3" t="s">
        <v>1</v>
      </c>
    </row>
    <row r="87" spans="1:21" x14ac:dyDescent="0.25">
      <c r="B87" s="3" t="s">
        <v>0</v>
      </c>
    </row>
    <row r="89" spans="1:21" x14ac:dyDescent="0.25">
      <c r="B89" s="28"/>
      <c r="C89" s="28"/>
      <c r="D89" s="28"/>
      <c r="E89" s="28"/>
      <c r="F89" s="28"/>
      <c r="G89" s="28"/>
      <c r="H89" s="28"/>
    </row>
    <row r="90" spans="1:21" hidden="1" x14ac:dyDescent="0.25">
      <c r="B90" s="28" t="s">
        <v>50</v>
      </c>
      <c r="C90" s="28"/>
      <c r="D90" s="28"/>
      <c r="E90" s="28"/>
      <c r="F90" s="28"/>
      <c r="G90" s="28"/>
      <c r="H90" s="28"/>
    </row>
    <row r="91" spans="1:21" hidden="1" x14ac:dyDescent="0.25">
      <c r="B91" s="29" t="s">
        <v>51</v>
      </c>
      <c r="C91" s="29"/>
      <c r="D91" s="29"/>
      <c r="E91" s="29"/>
      <c r="F91" s="29"/>
      <c r="G91" s="29"/>
      <c r="H91" s="29"/>
    </row>
    <row r="94" spans="1:21" x14ac:dyDescent="0.25">
      <c r="H94" s="2"/>
    </row>
  </sheetData>
  <mergeCells count="11">
    <mergeCell ref="B2:H2"/>
    <mergeCell ref="B3:H3"/>
    <mergeCell ref="B4:H4"/>
    <mergeCell ref="B5:H5"/>
    <mergeCell ref="B6:H6"/>
    <mergeCell ref="B89:H89"/>
    <mergeCell ref="B90:H90"/>
    <mergeCell ref="B91:H91"/>
    <mergeCell ref="B7:B8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69" fitToHeight="2" orientation="landscape" r:id="rId1"/>
  <rowBreaks count="1" manualBreakCount="1">
    <brk id="45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F6c CLF</vt:lpstr>
      <vt:lpstr>'F6c CLF'!Área_de_impresión</vt:lpstr>
      <vt:lpstr>'F6c CLF'!Títulos_a_imprimir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Noe Reyes Palafox</dc:creator>
  <cp:lastModifiedBy>Adriana Yaresi Cuello Corpus</cp:lastModifiedBy>
  <cp:lastPrinted>2021-04-29T15:47:23Z</cp:lastPrinted>
  <dcterms:created xsi:type="dcterms:W3CDTF">2020-04-30T23:58:26Z</dcterms:created>
  <dcterms:modified xsi:type="dcterms:W3CDTF">2022-01-31T16:48:18Z</dcterms:modified>
</cp:coreProperties>
</file>