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4. Formatos LDF CONAC 4 Trimestre\Reportes Validados\"/>
    </mc:Choice>
  </mc:AlternateContent>
  <bookViews>
    <workbookView xWindow="0" yWindow="0" windowWidth="28800" windowHeight="12435"/>
  </bookViews>
  <sheets>
    <sheet name="F6a COG" sheetId="1" r:id="rId1"/>
  </sheets>
  <definedNames>
    <definedName name="_xlnm.Print_Area" localSheetId="0">'F6a COG'!$B$2:$H$167</definedName>
    <definedName name="_xlnm.Print_Titles" localSheetId="0">'F6a COG'!$2:$8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E116" i="1"/>
  <c r="E96" i="1"/>
  <c r="E127" i="1"/>
  <c r="E131" i="1"/>
  <c r="E144" i="1"/>
  <c r="H144" i="1" s="1"/>
  <c r="E87" i="1"/>
  <c r="E132" i="1"/>
  <c r="E118" i="1"/>
  <c r="H118" i="1" s="1"/>
  <c r="E130" i="1"/>
  <c r="E109" i="1"/>
  <c r="E145" i="1"/>
  <c r="E156" i="1"/>
  <c r="E88" i="1"/>
  <c r="E90" i="1"/>
  <c r="E100" i="1"/>
  <c r="H100" i="1" s="1"/>
  <c r="E154" i="1"/>
  <c r="E111" i="1"/>
  <c r="E106" i="1"/>
  <c r="E149" i="1"/>
  <c r="G103" i="1"/>
  <c r="C146" i="1"/>
  <c r="E126" i="1"/>
  <c r="E102" i="1"/>
  <c r="E91" i="1"/>
  <c r="E101" i="1"/>
  <c r="E105" i="1"/>
  <c r="E122" i="1"/>
  <c r="E112" i="1"/>
  <c r="D123" i="1"/>
  <c r="E115" i="1"/>
  <c r="G133" i="1"/>
  <c r="G137" i="1"/>
  <c r="D103" i="1"/>
  <c r="E148" i="1"/>
  <c r="G123" i="1"/>
  <c r="H87" i="1"/>
  <c r="D133" i="1"/>
  <c r="E114" i="1"/>
  <c r="C113" i="1"/>
  <c r="E98" i="1"/>
  <c r="H132" i="1"/>
  <c r="F146" i="1"/>
  <c r="F113" i="1"/>
  <c r="D93" i="1"/>
  <c r="E86" i="1"/>
  <c r="C85" i="1"/>
  <c r="E141" i="1"/>
  <c r="E153" i="1"/>
  <c r="E136" i="1"/>
  <c r="D137" i="1"/>
  <c r="E139" i="1"/>
  <c r="C137" i="1"/>
  <c r="E138" i="1"/>
  <c r="G150" i="1"/>
  <c r="E108" i="1"/>
  <c r="H140" i="1"/>
  <c r="G93" i="1"/>
  <c r="E107" i="1"/>
  <c r="E125" i="1"/>
  <c r="G146" i="1"/>
  <c r="E129" i="1"/>
  <c r="H115" i="1"/>
  <c r="E152" i="1"/>
  <c r="F150" i="1"/>
  <c r="E95" i="1"/>
  <c r="G113" i="1"/>
  <c r="E143" i="1"/>
  <c r="E117" i="1"/>
  <c r="E124" i="1"/>
  <c r="C123" i="1"/>
  <c r="F103" i="1"/>
  <c r="E120" i="1"/>
  <c r="F137" i="1"/>
  <c r="E110" i="1"/>
  <c r="E99" i="1"/>
  <c r="E94" i="1"/>
  <c r="C93" i="1"/>
  <c r="G85" i="1"/>
  <c r="E157" i="1"/>
  <c r="E92" i="1"/>
  <c r="E89" i="1"/>
  <c r="F133" i="1"/>
  <c r="F123" i="1"/>
  <c r="E134" i="1"/>
  <c r="C133" i="1"/>
  <c r="F93" i="1"/>
  <c r="D113" i="1"/>
  <c r="E147" i="1"/>
  <c r="D146" i="1"/>
  <c r="E135" i="1"/>
  <c r="E155" i="1"/>
  <c r="E142" i="1"/>
  <c r="D150" i="1"/>
  <c r="E97" i="1"/>
  <c r="C103" i="1"/>
  <c r="E104" i="1"/>
  <c r="E119" i="1"/>
  <c r="F85" i="1"/>
  <c r="H91" i="1"/>
  <c r="H101" i="1"/>
  <c r="E151" i="1"/>
  <c r="C150" i="1"/>
  <c r="H112" i="1"/>
  <c r="E128" i="1"/>
  <c r="E121" i="1"/>
  <c r="D85" i="1"/>
  <c r="H135" i="1" l="1"/>
  <c r="H124" i="1"/>
  <c r="E54" i="1"/>
  <c r="H143" i="1"/>
  <c r="H136" i="1"/>
  <c r="E32" i="1"/>
  <c r="E69" i="1"/>
  <c r="E50" i="1"/>
  <c r="H153" i="1"/>
  <c r="H102" i="1"/>
  <c r="H111" i="1"/>
  <c r="H145" i="1"/>
  <c r="E133" i="1"/>
  <c r="H95" i="1"/>
  <c r="H141" i="1"/>
  <c r="H134" i="1"/>
  <c r="H129" i="1"/>
  <c r="H126" i="1"/>
  <c r="H154" i="1"/>
  <c r="H109" i="1"/>
  <c r="H131" i="1"/>
  <c r="D62" i="1"/>
  <c r="D84" i="1"/>
  <c r="E16" i="1"/>
  <c r="F10" i="1"/>
  <c r="E66" i="1"/>
  <c r="H89" i="1"/>
  <c r="E30" i="1"/>
  <c r="H152" i="1"/>
  <c r="H86" i="1"/>
  <c r="E35" i="1"/>
  <c r="H121" i="1"/>
  <c r="G58" i="1"/>
  <c r="E46" i="1"/>
  <c r="E65" i="1"/>
  <c r="H92" i="1"/>
  <c r="H125" i="1"/>
  <c r="E13" i="1"/>
  <c r="H122" i="1"/>
  <c r="H130" i="1"/>
  <c r="H127" i="1"/>
  <c r="E51" i="1"/>
  <c r="H157" i="1"/>
  <c r="H107" i="1"/>
  <c r="H108" i="1"/>
  <c r="D75" i="1"/>
  <c r="E68" i="1"/>
  <c r="G84" i="1"/>
  <c r="D71" i="1"/>
  <c r="H98" i="1"/>
  <c r="H105" i="1"/>
  <c r="H90" i="1"/>
  <c r="H96" i="1"/>
  <c r="H104" i="1"/>
  <c r="E64" i="1"/>
  <c r="H97" i="1"/>
  <c r="E93" i="1"/>
  <c r="E80" i="1"/>
  <c r="H99" i="1"/>
  <c r="E73" i="1"/>
  <c r="H138" i="1"/>
  <c r="E150" i="1"/>
  <c r="H151" i="1"/>
  <c r="E103" i="1"/>
  <c r="H94" i="1"/>
  <c r="E22" i="1"/>
  <c r="H110" i="1"/>
  <c r="H120" i="1"/>
  <c r="E78" i="1"/>
  <c r="E137" i="1"/>
  <c r="H114" i="1"/>
  <c r="E24" i="1"/>
  <c r="H149" i="1"/>
  <c r="H88" i="1"/>
  <c r="H116" i="1"/>
  <c r="H119" i="1"/>
  <c r="H142" i="1"/>
  <c r="E146" i="1"/>
  <c r="E42" i="1"/>
  <c r="H139" i="1"/>
  <c r="H128" i="1"/>
  <c r="E70" i="1"/>
  <c r="E61" i="1"/>
  <c r="E52" i="1"/>
  <c r="H155" i="1"/>
  <c r="H147" i="1"/>
  <c r="E21" i="1"/>
  <c r="E74" i="1"/>
  <c r="E123" i="1"/>
  <c r="H117" i="1"/>
  <c r="H148" i="1"/>
  <c r="H106" i="1"/>
  <c r="H156" i="1"/>
  <c r="F58" i="1"/>
  <c r="F38" i="1"/>
  <c r="E27" i="1"/>
  <c r="H46" i="1"/>
  <c r="E14" i="1"/>
  <c r="E63" i="1"/>
  <c r="C62" i="1"/>
  <c r="E40" i="1"/>
  <c r="E81" i="1"/>
  <c r="G48" i="1"/>
  <c r="E45" i="1"/>
  <c r="C38" i="1"/>
  <c r="E53" i="1"/>
  <c r="F28" i="1"/>
  <c r="E39" i="1"/>
  <c r="D38" i="1"/>
  <c r="G18" i="1"/>
  <c r="F48" i="1"/>
  <c r="C28" i="1"/>
  <c r="E41" i="1"/>
  <c r="E11" i="1"/>
  <c r="D10" i="1"/>
  <c r="E44" i="1"/>
  <c r="C71" i="1"/>
  <c r="E72" i="1"/>
  <c r="F84" i="1"/>
  <c r="E37" i="1"/>
  <c r="E82" i="1"/>
  <c r="E57" i="1"/>
  <c r="F75" i="1"/>
  <c r="E85" i="1"/>
  <c r="C84" i="1"/>
  <c r="E36" i="1"/>
  <c r="E33" i="1"/>
  <c r="E12" i="1"/>
  <c r="E56" i="1"/>
  <c r="F18" i="1"/>
  <c r="E15" i="1"/>
  <c r="E26" i="1"/>
  <c r="H35" i="1"/>
  <c r="E79" i="1"/>
  <c r="C18" i="1"/>
  <c r="E19" i="1"/>
  <c r="C58" i="1"/>
  <c r="E59" i="1"/>
  <c r="G38" i="1"/>
  <c r="E34" i="1"/>
  <c r="F71" i="1"/>
  <c r="D18" i="1"/>
  <c r="E77" i="1"/>
  <c r="E76" i="1"/>
  <c r="C75" i="1"/>
  <c r="E43" i="1"/>
  <c r="E17" i="1"/>
  <c r="G28" i="1"/>
  <c r="D48" i="1"/>
  <c r="E49" i="1"/>
  <c r="C48" i="1"/>
  <c r="G62" i="1"/>
  <c r="E25" i="1"/>
  <c r="G71" i="1"/>
  <c r="H93" i="1"/>
  <c r="H80" i="1"/>
  <c r="E67" i="1"/>
  <c r="D58" i="1"/>
  <c r="E113" i="1"/>
  <c r="E55" i="1"/>
  <c r="H137" i="1"/>
  <c r="E47" i="1"/>
  <c r="E60" i="1"/>
  <c r="F62" i="1"/>
  <c r="E20" i="1"/>
  <c r="G10" i="1"/>
  <c r="C10" i="1"/>
  <c r="E29" i="1"/>
  <c r="D28" i="1"/>
  <c r="G75" i="1"/>
  <c r="E31" i="1"/>
  <c r="E23" i="1"/>
  <c r="H13" i="1" l="1"/>
  <c r="H76" i="1"/>
  <c r="H43" i="1"/>
  <c r="E62" i="1"/>
  <c r="H42" i="1"/>
  <c r="H64" i="1"/>
  <c r="H133" i="1"/>
  <c r="H29" i="1"/>
  <c r="H67" i="1"/>
  <c r="E75" i="1"/>
  <c r="H79" i="1"/>
  <c r="H57" i="1"/>
  <c r="H63" i="1"/>
  <c r="H14" i="1"/>
  <c r="H22" i="1"/>
  <c r="H26" i="1"/>
  <c r="H39" i="1"/>
  <c r="H20" i="1"/>
  <c r="H15" i="1"/>
  <c r="H27" i="1"/>
  <c r="H61" i="1"/>
  <c r="H68" i="1"/>
  <c r="H65" i="1"/>
  <c r="H82" i="1"/>
  <c r="H52" i="1"/>
  <c r="H51" i="1"/>
  <c r="H72" i="1"/>
  <c r="H53" i="1"/>
  <c r="H56" i="1"/>
  <c r="E71" i="1"/>
  <c r="H74" i="1"/>
  <c r="H70" i="1"/>
  <c r="H103" i="1"/>
  <c r="H30" i="1"/>
  <c r="H146" i="1"/>
  <c r="H73" i="1"/>
  <c r="H16" i="1"/>
  <c r="H32" i="1"/>
  <c r="H77" i="1"/>
  <c r="H37" i="1"/>
  <c r="H25" i="1"/>
  <c r="H60" i="1"/>
  <c r="H24" i="1"/>
  <c r="H34" i="1"/>
  <c r="H12" i="1"/>
  <c r="H44" i="1"/>
  <c r="H69" i="1"/>
  <c r="H47" i="1"/>
  <c r="H78" i="1"/>
  <c r="H54" i="1"/>
  <c r="H123" i="1"/>
  <c r="H59" i="1"/>
  <c r="H36" i="1"/>
  <c r="H11" i="1"/>
  <c r="H23" i="1"/>
  <c r="H49" i="1"/>
  <c r="H33" i="1"/>
  <c r="H45" i="1"/>
  <c r="H21" i="1"/>
  <c r="H31" i="1"/>
  <c r="H55" i="1"/>
  <c r="E58" i="1"/>
  <c r="E84" i="1"/>
  <c r="H41" i="1"/>
  <c r="H81" i="1"/>
  <c r="H150" i="1"/>
  <c r="H66" i="1"/>
  <c r="H50" i="1"/>
  <c r="H113" i="1"/>
  <c r="H17" i="1"/>
  <c r="H19" i="1"/>
  <c r="H85" i="1"/>
  <c r="H40" i="1"/>
  <c r="F9" i="1"/>
  <c r="H84" i="1"/>
  <c r="G9" i="1"/>
  <c r="E48" i="1"/>
  <c r="E38" i="1"/>
  <c r="E10" i="1"/>
  <c r="D9" i="1"/>
  <c r="E28" i="1"/>
  <c r="C9" i="1"/>
  <c r="E18" i="1"/>
  <c r="H71" i="1" l="1"/>
  <c r="F159" i="1"/>
  <c r="H58" i="1"/>
  <c r="H10" i="1"/>
  <c r="H18" i="1"/>
  <c r="H28" i="1"/>
  <c r="D159" i="1"/>
  <c r="H38" i="1"/>
  <c r="H48" i="1"/>
  <c r="G159" i="1"/>
  <c r="H75" i="1"/>
  <c r="H62" i="1"/>
  <c r="C159" i="1"/>
  <c r="E9" i="1"/>
  <c r="H9" i="1" l="1"/>
  <c r="E159" i="1"/>
  <c r="H159" i="1" l="1"/>
</calcChain>
</file>

<file path=xl/sharedStrings.xml><?xml version="1.0" encoding="utf-8"?>
<sst xmlns="http://schemas.openxmlformats.org/spreadsheetml/2006/main" count="167" uniqueCount="94">
  <si>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</si>
  <si>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</si>
  <si>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</si>
  <si>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</si>
  <si>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</si>
  <si>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</si>
  <si>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</si>
  <si>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</si>
  <si>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</si>
  <si>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</si>
  <si>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</si>
  <si>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</si>
  <si>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</si>
  <si>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</si>
  <si>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</si>
  <si>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</si>
  <si>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</si>
  <si>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</si>
  <si>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>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</si>
  <si>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</si>
  <si>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</si>
  <si>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</si>
  <si>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</si>
  <si>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</si>
  <si>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</si>
  <si>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</si>
  <si>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</si>
  <si>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</si>
  <si>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</si>
  <si>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</si>
  <si>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</si>
  <si>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</si>
  <si>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</si>
  <si>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</si>
  <si>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</si>
  <si>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</si>
  <si>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</si>
  <si>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</si>
  <si>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</si>
  <si>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</si>
  <si>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</si>
  <si>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</si>
  <si>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</si>
  <si>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</si>
  <si>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</si>
  <si>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</si>
  <si>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</si>
  <si>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</si>
  <si>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</si>
  <si>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</si>
  <si>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</si>
  <si>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</si>
  <si>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</si>
  <si>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</si>
  <si>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</si>
  <si>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</si>
  <si>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</si>
  <si>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</si>
  <si>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</si>
  <si>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</si>
  <si>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</si>
  <si>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</si>
  <si>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</si>
  <si>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</si>
  <si>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</si>
  <si>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</si>
  <si>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</si>
  <si>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</si>
  <si>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</si>
  <si>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</si>
  <si>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</si>
  <si>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</si>
  <si>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</si>
  <si>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</si>
  <si>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</si>
  <si>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</si>
  <si>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</si>
  <si>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</si>
  <si>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</si>
  <si>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</si>
  <si>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</si>
  <si>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</si>
  <si>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</si>
  <si>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</si>
  <si>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</si>
  <si>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</si>
  <si>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</si>
  <si>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</si>
  <si>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 xml:space="preserve">Clasificación por Objeto del Gasto (Capítulo y Concepto) 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</si>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</sst>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56">
    <xf numFmtId="0" fontId="0" fillId="0" borderId="0" xfId="0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3" fillId="0" borderId="11" xfId="0" applyFont="1" applyBorder="1" applyAlignment="1">
      <alignment horizontal="left" vertical="center" indent="2"/>
    </xf>
    <xf numFmtId="0" fontId="2" fillId="0" borderId="16" xfId="0" applyFont="1" applyBorder="1" applyAlignment="1">
      <alignment horizontal="left" vertical="center" indent="2"/>
    </xf>
    <xf numFmtId="3" fontId="2" fillId="0" borderId="16" xfId="1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indent="3"/>
    </xf>
    <xf numFmtId="3" fontId="3" fillId="0" borderId="16" xfId="1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164" fontId="2" fillId="0" borderId="12" xfId="1" applyNumberFormat="1" applyFont="1" applyBorder="1" applyAlignment="1">
      <alignment horizontal="left" vertical="center"/>
    </xf>
    <xf numFmtId="164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3"/>
    </xf>
    <xf numFmtId="165" fontId="3" fillId="0" borderId="11" xfId="1" applyNumberFormat="1" applyFont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 vertical="center"/>
    </xf>
    <xf numFmtId="165" fontId="2" fillId="0" borderId="12" xfId="1" applyNumberFormat="1" applyFont="1" applyBorder="1" applyAlignment="1">
      <alignment horizontal="right" vertical="center"/>
    </xf>
    <xf numFmtId="165" fontId="3" fillId="0" borderId="12" xfId="1" applyNumberFormat="1" applyFont="1" applyBorder="1" applyAlignment="1">
      <alignment horizontal="right" vertical="center"/>
    </xf>
    <xf numFmtId="165" fontId="3" fillId="0" borderId="16" xfId="1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 indent="2"/>
    </xf>
    <xf numFmtId="165" fontId="3" fillId="0" borderId="16" xfId="1" applyNumberFormat="1" applyFont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/>
    </xf>
    <xf numFmtId="43" fontId="2" fillId="0" borderId="0" xfId="1" applyNumberFormat="1" applyFont="1" applyFill="1" applyBorder="1"/>
    <xf numFmtId="0" fontId="0" fillId="0" borderId="0" xfId="0" applyFont="1" applyFill="1" applyBorder="1"/>
    <xf numFmtId="0" fontId="0" fillId="0" borderId="0" xfId="0" applyFont="1"/>
    <xf numFmtId="0" fontId="2" fillId="0" borderId="11" xfId="0" applyFont="1" applyBorder="1" applyAlignment="1">
      <alignment horizontal="left" vertical="center" indent="3"/>
    </xf>
    <xf numFmtId="165" fontId="2" fillId="0" borderId="11" xfId="1" applyNumberFormat="1" applyFont="1" applyBorder="1" applyAlignment="1">
      <alignment horizontal="right" vertical="center"/>
    </xf>
    <xf numFmtId="3" fontId="0" fillId="0" borderId="0" xfId="0" applyNumberFormat="1"/>
    <xf numFmtId="3" fontId="0" fillId="0" borderId="0" xfId="0" applyNumberFormat="1" applyAlignment="1">
      <alignment wrapText="1"/>
    </xf>
    <xf numFmtId="3" fontId="0" fillId="0" borderId="0" xfId="0" applyNumberFormat="1" applyFo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2" borderId="13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C0C0C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85725</xdr:rowOff>
    </xdr:from>
    <xdr:to>
      <xdr:col>7</xdr:col>
      <xdr:colOff>756413</xdr:colOff>
      <xdr:row>4</xdr:row>
      <xdr:rowOff>187946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276225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5"/>
  <sheetViews>
    <sheetView showGridLines="0" tabSelected="1" zoomScaleNormal="100" zoomScaleSheetLayoutView="100" workbookViewId="0">
      <selection activeCell="B2" sqref="B2:H2"/>
    </sheetView>
  </sheetViews>
  <sheetFormatPr baseColWidth="10" defaultRowHeight="15" x14ac:dyDescent="0.25"/>
  <cols>
    <col min="1" max="1" width="11.42578125" style="4"/>
    <col min="2" max="2" width="66.28515625" style="3" customWidth="1"/>
    <col min="3" max="7" width="15.7109375" style="2" customWidth="1"/>
    <col min="8" max="8" width="15.7109375" style="1" customWidth="1"/>
    <col min="9" max="9" width="1.140625" customWidth="1"/>
    <col min="10" max="12" width="11.42578125" style="33"/>
  </cols>
  <sheetData>
    <row r="2" spans="2:8" x14ac:dyDescent="0.25">
      <c r="B2" s="36" t="s">
        <v>90</v>
      </c>
      <c r="C2" s="37"/>
      <c r="D2" s="37"/>
      <c r="E2" s="37"/>
      <c r="F2" s="37"/>
      <c r="G2" s="37"/>
      <c r="H2" s="38"/>
    </row>
    <row r="3" spans="2:8" x14ac:dyDescent="0.25">
      <c r="B3" s="39" t="s">
        <v>89</v>
      </c>
      <c r="C3" s="40"/>
      <c r="D3" s="40"/>
      <c r="E3" s="40"/>
      <c r="F3" s="40"/>
      <c r="G3" s="40"/>
      <c r="H3" s="41"/>
    </row>
    <row r="4" spans="2:8" x14ac:dyDescent="0.25">
      <c r="B4" s="39" t="s">
        <v>88</v>
      </c>
      <c r="C4" s="40"/>
      <c r="D4" s="40"/>
      <c r="E4" s="40"/>
      <c r="F4" s="40"/>
      <c r="G4" s="40"/>
      <c r="H4" s="41"/>
    </row>
    <row r="5" spans="2:8" x14ac:dyDescent="0.25">
      <c r="B5" s="42" t="s">
        <v>93</v>
      </c>
      <c r="C5" s="43"/>
      <c r="D5" s="43"/>
      <c r="E5" s="43"/>
      <c r="F5" s="43"/>
      <c r="G5" s="43"/>
      <c r="H5" s="44"/>
    </row>
    <row r="6" spans="2:8" x14ac:dyDescent="0.25">
      <c r="B6" s="45" t="s">
        <v>87</v>
      </c>
      <c r="C6" s="46"/>
      <c r="D6" s="46"/>
      <c r="E6" s="46"/>
      <c r="F6" s="46"/>
      <c r="G6" s="46"/>
      <c r="H6" s="47"/>
    </row>
    <row r="7" spans="2:8" x14ac:dyDescent="0.25">
      <c r="B7" s="51" t="s">
        <v>86</v>
      </c>
      <c r="C7" s="53" t="s">
        <v>85</v>
      </c>
      <c r="D7" s="54"/>
      <c r="E7" s="54"/>
      <c r="F7" s="54"/>
      <c r="G7" s="55"/>
      <c r="H7" s="49" t="s">
        <v>84</v>
      </c>
    </row>
    <row r="8" spans="2:8" ht="23.25" customHeight="1" x14ac:dyDescent="0.25">
      <c r="B8" s="52"/>
      <c r="C8" s="25" t="s">
        <v>83</v>
      </c>
      <c r="D8" s="26" t="s">
        <v>82</v>
      </c>
      <c r="E8" s="25" t="s">
        <v>81</v>
      </c>
      <c r="F8" s="25" t="s">
        <v>80</v>
      </c>
      <c r="G8" s="27" t="s">
        <v>79</v>
      </c>
      <c r="H8" s="50"/>
    </row>
    <row r="9" spans="2:8" x14ac:dyDescent="0.25">
      <c r="B9" s="8" t="s">
        <v>78</v>
      </c>
      <c r="C9" s="18">
        <f t="shared" ref="C9" si="0">+SUM(C10+C18+C28+C38+C48+C58+C62+C71+C75)</f>
        <v>70019806.208780006</v>
      </c>
      <c r="D9" s="18">
        <f t="shared" ref="D9" si="1">+SUM(D10+D18+D28+D38+D48+D58+D62+D71+D75)</f>
        <v>12252499.714099996</v>
      </c>
      <c r="E9" s="18">
        <f>C9+D9</f>
        <v>82272305.922879994</v>
      </c>
      <c r="F9" s="18">
        <f t="shared" ref="F9" si="2">+SUM(F10+F18+F28+F38+F48+F58+F62+F71+F75)</f>
        <v>78690068.917849973</v>
      </c>
      <c r="G9" s="18">
        <f t="shared" ref="G9" si="3">+SUM(G10+G18+G28+G38+G48+G58+G62+G71+G75)</f>
        <v>76280637.730749965</v>
      </c>
      <c r="H9" s="18">
        <f>E9-F9</f>
        <v>3582237.0050300211</v>
      </c>
    </row>
    <row r="10" spans="2:8" x14ac:dyDescent="0.25">
      <c r="B10" s="13" t="s">
        <v>76</v>
      </c>
      <c r="C10" s="22">
        <f t="shared" ref="C10" si="4">+SUM(C11:C17)</f>
        <v>15512289.022620015</v>
      </c>
      <c r="D10" s="22">
        <f t="shared" ref="D10" si="5">+SUM(D11:D17)</f>
        <v>4514824.2948899996</v>
      </c>
      <c r="E10" s="22">
        <f t="shared" ref="E10:E73" si="6">C10+D10</f>
        <v>20027113.317510016</v>
      </c>
      <c r="F10" s="22">
        <f t="shared" ref="F10" si="7">+SUM(F11:F17)</f>
        <v>19884084.980530001</v>
      </c>
      <c r="G10" s="22">
        <f t="shared" ref="G10" si="8">+SUM(G11:G17)</f>
        <v>19588934.597279999</v>
      </c>
      <c r="H10" s="22">
        <f t="shared" ref="H10:H73" si="9">E10-F10</f>
        <v>143028.33698001504</v>
      </c>
    </row>
    <row r="11" spans="2:8" x14ac:dyDescent="0.25">
      <c r="B11" s="11" t="s">
        <v>75</v>
      </c>
      <c r="C11" s="19">
        <v>9357056.1412200127</v>
      </c>
      <c r="D11" s="19">
        <v>413611.07134999993</v>
      </c>
      <c r="E11" s="19">
        <f t="shared" si="6"/>
        <v>9770667.2125700135</v>
      </c>
      <c r="F11" s="19">
        <v>9770667.2125700023</v>
      </c>
      <c r="G11" s="19">
        <v>9770667.2125700023</v>
      </c>
      <c r="H11" s="19">
        <f t="shared" si="9"/>
        <v>0</v>
      </c>
    </row>
    <row r="12" spans="2:8" x14ac:dyDescent="0.25">
      <c r="B12" s="11" t="s">
        <v>74</v>
      </c>
      <c r="C12" s="19">
        <v>376412.54407999996</v>
      </c>
      <c r="D12" s="19">
        <v>-5838.2737999999999</v>
      </c>
      <c r="E12" s="19">
        <f t="shared" si="6"/>
        <v>370574.27027999994</v>
      </c>
      <c r="F12" s="19">
        <v>360410.1942599999</v>
      </c>
      <c r="G12" s="19">
        <v>358642.91225999995</v>
      </c>
      <c r="H12" s="19">
        <f t="shared" si="9"/>
        <v>10164.076020000037</v>
      </c>
    </row>
    <row r="13" spans="2:8" x14ac:dyDescent="0.25">
      <c r="B13" s="11" t="s">
        <v>73</v>
      </c>
      <c r="C13" s="19">
        <v>2557453.5393700013</v>
      </c>
      <c r="D13" s="19">
        <v>-50189.773960000377</v>
      </c>
      <c r="E13" s="19">
        <f t="shared" si="6"/>
        <v>2507263.7654100009</v>
      </c>
      <c r="F13" s="19">
        <v>2454413.2074999996</v>
      </c>
      <c r="G13" s="19">
        <v>2454352.4209099999</v>
      </c>
      <c r="H13" s="19">
        <f t="shared" si="9"/>
        <v>52850.557910001371</v>
      </c>
    </row>
    <row r="14" spans="2:8" x14ac:dyDescent="0.25">
      <c r="B14" s="11" t="s">
        <v>72</v>
      </c>
      <c r="C14" s="19">
        <v>1307495.2544099994</v>
      </c>
      <c r="D14" s="19">
        <v>762990.50383000041</v>
      </c>
      <c r="E14" s="19">
        <f t="shared" si="6"/>
        <v>2070485.7582399999</v>
      </c>
      <c r="F14" s="19">
        <v>1996614.9017699992</v>
      </c>
      <c r="G14" s="19">
        <v>1809674.3149499989</v>
      </c>
      <c r="H14" s="19">
        <f t="shared" si="9"/>
        <v>73870.856470000697</v>
      </c>
    </row>
    <row r="15" spans="2:8" x14ac:dyDescent="0.25">
      <c r="B15" s="11" t="s">
        <v>71</v>
      </c>
      <c r="C15" s="19">
        <v>1062098.5027300001</v>
      </c>
      <c r="D15" s="19">
        <v>4038984.1087099998</v>
      </c>
      <c r="E15" s="19">
        <f t="shared" si="6"/>
        <v>5101082.6114400001</v>
      </c>
      <c r="F15" s="19">
        <v>5095988.1296199998</v>
      </c>
      <c r="G15" s="19">
        <v>4989606.401779999</v>
      </c>
      <c r="H15" s="19">
        <f t="shared" si="9"/>
        <v>5094.4818200003356</v>
      </c>
    </row>
    <row r="16" spans="2:8" x14ac:dyDescent="0.25">
      <c r="B16" s="11" t="s">
        <v>70</v>
      </c>
      <c r="C16" s="19">
        <v>655035.84964000003</v>
      </c>
      <c r="D16" s="19">
        <v>-653987.48488</v>
      </c>
      <c r="E16" s="19">
        <f t="shared" si="6"/>
        <v>1048.3647600000259</v>
      </c>
      <c r="F16" s="19">
        <v>0</v>
      </c>
      <c r="G16" s="19">
        <v>0</v>
      </c>
      <c r="H16" s="19">
        <f t="shared" si="9"/>
        <v>1048.3647600000259</v>
      </c>
    </row>
    <row r="17" spans="2:8" x14ac:dyDescent="0.25">
      <c r="B17" s="11" t="s">
        <v>69</v>
      </c>
      <c r="C17" s="19">
        <v>196737.19116999998</v>
      </c>
      <c r="D17" s="19">
        <v>9254.143640000013</v>
      </c>
      <c r="E17" s="19">
        <f t="shared" si="6"/>
        <v>205991.33481</v>
      </c>
      <c r="F17" s="19">
        <v>205991.33481</v>
      </c>
      <c r="G17" s="19">
        <v>205991.33481</v>
      </c>
      <c r="H17" s="19">
        <f t="shared" si="9"/>
        <v>0</v>
      </c>
    </row>
    <row r="18" spans="2:8" x14ac:dyDescent="0.25">
      <c r="B18" s="13" t="s">
        <v>68</v>
      </c>
      <c r="C18" s="22">
        <f t="shared" ref="C18" si="10">+SUM(C19:C27)</f>
        <v>893137.92579999997</v>
      </c>
      <c r="D18" s="22">
        <f t="shared" ref="D18" si="11">+SUM(D19:D27)</f>
        <v>277842.64982999995</v>
      </c>
      <c r="E18" s="22">
        <f t="shared" si="6"/>
        <v>1170980.5756299999</v>
      </c>
      <c r="F18" s="22">
        <f t="shared" ref="F18" si="12">+SUM(F19:F27)</f>
        <v>1111441.1561100001</v>
      </c>
      <c r="G18" s="22">
        <f t="shared" ref="G18" si="13">+SUM(G19:G27)</f>
        <v>889877.9830100002</v>
      </c>
      <c r="H18" s="22">
        <f t="shared" si="9"/>
        <v>59539.419519999763</v>
      </c>
    </row>
    <row r="19" spans="2:8" x14ac:dyDescent="0.25">
      <c r="B19" s="11" t="s">
        <v>67</v>
      </c>
      <c r="C19" s="19">
        <v>55095.706770000012</v>
      </c>
      <c r="D19" s="19">
        <v>19477.721309999997</v>
      </c>
      <c r="E19" s="19">
        <f t="shared" si="6"/>
        <v>74573.428080000012</v>
      </c>
      <c r="F19" s="19">
        <v>63316.255980000082</v>
      </c>
      <c r="G19" s="19">
        <v>49583.05666000006</v>
      </c>
      <c r="H19" s="19">
        <f t="shared" si="9"/>
        <v>11257.172099999931</v>
      </c>
    </row>
    <row r="20" spans="2:8" x14ac:dyDescent="0.25">
      <c r="B20" s="11" t="s">
        <v>66</v>
      </c>
      <c r="C20" s="19">
        <v>310721.80629999994</v>
      </c>
      <c r="D20" s="19">
        <v>137116.21344999998</v>
      </c>
      <c r="E20" s="19">
        <f t="shared" si="6"/>
        <v>447838.01974999992</v>
      </c>
      <c r="F20" s="19">
        <v>444567.17611000012</v>
      </c>
      <c r="G20" s="19">
        <v>312170.1494900001</v>
      </c>
      <c r="H20" s="19">
        <f t="shared" si="9"/>
        <v>3270.8436399998027</v>
      </c>
    </row>
    <row r="21" spans="2:8" x14ac:dyDescent="0.25">
      <c r="B21" s="11" t="s">
        <v>65</v>
      </c>
      <c r="C21" s="19">
        <v>0</v>
      </c>
      <c r="D21" s="19">
        <v>0</v>
      </c>
      <c r="E21" s="19">
        <f t="shared" si="6"/>
        <v>0</v>
      </c>
      <c r="F21" s="19">
        <v>0</v>
      </c>
      <c r="G21" s="19">
        <v>0</v>
      </c>
      <c r="H21" s="19">
        <f t="shared" si="9"/>
        <v>0</v>
      </c>
    </row>
    <row r="22" spans="2:8" x14ac:dyDescent="0.25">
      <c r="B22" s="11" t="s">
        <v>64</v>
      </c>
      <c r="C22" s="19">
        <v>3197.6918299999988</v>
      </c>
      <c r="D22" s="19">
        <v>8713.6972499999993</v>
      </c>
      <c r="E22" s="19">
        <f t="shared" si="6"/>
        <v>11911.389079999997</v>
      </c>
      <c r="F22" s="19">
        <v>5627.1387699999987</v>
      </c>
      <c r="G22" s="19">
        <v>3294.1076799999987</v>
      </c>
      <c r="H22" s="19">
        <f t="shared" si="9"/>
        <v>6284.2503099999985</v>
      </c>
    </row>
    <row r="23" spans="2:8" x14ac:dyDescent="0.25">
      <c r="B23" s="11" t="s">
        <v>63</v>
      </c>
      <c r="C23" s="19">
        <v>11927.367770000001</v>
      </c>
      <c r="D23" s="19">
        <v>10298.124889999999</v>
      </c>
      <c r="E23" s="19">
        <f t="shared" si="6"/>
        <v>22225.49266</v>
      </c>
      <c r="F23" s="19">
        <v>17616.877940000002</v>
      </c>
      <c r="G23" s="19">
        <v>8441.7669000000005</v>
      </c>
      <c r="H23" s="19">
        <f t="shared" si="9"/>
        <v>4608.6147199999978</v>
      </c>
    </row>
    <row r="24" spans="2:8" x14ac:dyDescent="0.25">
      <c r="B24" s="11" t="s">
        <v>62</v>
      </c>
      <c r="C24" s="19">
        <v>278761.64936000004</v>
      </c>
      <c r="D24" s="19">
        <v>93004.899560000005</v>
      </c>
      <c r="E24" s="19">
        <f t="shared" si="6"/>
        <v>371766.54892000003</v>
      </c>
      <c r="F24" s="19">
        <v>366860.42713999999</v>
      </c>
      <c r="G24" s="19">
        <v>334496.52963999996</v>
      </c>
      <c r="H24" s="19">
        <f t="shared" si="9"/>
        <v>4906.121780000045</v>
      </c>
    </row>
    <row r="25" spans="2:8" x14ac:dyDescent="0.25">
      <c r="B25" s="11" t="s">
        <v>61</v>
      </c>
      <c r="C25" s="19">
        <v>228107.15795999998</v>
      </c>
      <c r="D25" s="19">
        <v>-11507.476909999996</v>
      </c>
      <c r="E25" s="19">
        <f t="shared" si="6"/>
        <v>216599.68104999998</v>
      </c>
      <c r="F25" s="19">
        <v>208690.04338000002</v>
      </c>
      <c r="G25" s="19">
        <v>178234.81787000003</v>
      </c>
      <c r="H25" s="19">
        <f t="shared" si="9"/>
        <v>7909.6376699999673</v>
      </c>
    </row>
    <row r="26" spans="2:8" x14ac:dyDescent="0.25">
      <c r="B26" s="11" t="s">
        <v>60</v>
      </c>
      <c r="C26" s="19">
        <v>270.87407999999994</v>
      </c>
      <c r="D26" s="19">
        <v>16346.537039999999</v>
      </c>
      <c r="E26" s="19">
        <f t="shared" si="6"/>
        <v>16617.411120000001</v>
      </c>
      <c r="F26" s="19">
        <v>1348.2122099999999</v>
      </c>
      <c r="G26" s="19">
        <v>1348.2122099999999</v>
      </c>
      <c r="H26" s="19">
        <f t="shared" si="9"/>
        <v>15269.198910000001</v>
      </c>
    </row>
    <row r="27" spans="2:8" x14ac:dyDescent="0.25">
      <c r="B27" s="11" t="s">
        <v>59</v>
      </c>
      <c r="C27" s="19">
        <v>5055.67173</v>
      </c>
      <c r="D27" s="19">
        <v>4392.9332399999994</v>
      </c>
      <c r="E27" s="19">
        <f t="shared" si="6"/>
        <v>9448.6049700000003</v>
      </c>
      <c r="F27" s="19">
        <v>3415.0245800000016</v>
      </c>
      <c r="G27" s="19">
        <v>2309.3425600000014</v>
      </c>
      <c r="H27" s="19">
        <f t="shared" si="9"/>
        <v>6033.5803899999992</v>
      </c>
    </row>
    <row r="28" spans="2:8" x14ac:dyDescent="0.25">
      <c r="B28" s="13" t="s">
        <v>58</v>
      </c>
      <c r="C28" s="22">
        <f t="shared" ref="C28" si="14">+SUM(C29:C37)</f>
        <v>2506601.2616999997</v>
      </c>
      <c r="D28" s="22">
        <f t="shared" ref="D28" si="15">+SUM(D29:D37)</f>
        <v>828385.24489999982</v>
      </c>
      <c r="E28" s="22">
        <f t="shared" si="6"/>
        <v>3334986.5065999995</v>
      </c>
      <c r="F28" s="22">
        <f t="shared" ref="F28" si="16">+SUM(F29:F37)</f>
        <v>3075886.5688500004</v>
      </c>
      <c r="G28" s="22">
        <f t="shared" ref="G28" si="17">+SUM(G29:G37)</f>
        <v>2679429.8698899993</v>
      </c>
      <c r="H28" s="22">
        <f t="shared" si="9"/>
        <v>259099.93774999911</v>
      </c>
    </row>
    <row r="29" spans="2:8" x14ac:dyDescent="0.25">
      <c r="B29" s="11" t="s">
        <v>57</v>
      </c>
      <c r="C29" s="19">
        <v>427432.85584000003</v>
      </c>
      <c r="D29" s="19">
        <v>91229.221709999969</v>
      </c>
      <c r="E29" s="19">
        <f t="shared" si="6"/>
        <v>518662.07754999999</v>
      </c>
      <c r="F29" s="19">
        <v>484394.12184000015</v>
      </c>
      <c r="G29" s="19">
        <v>392242.30550000007</v>
      </c>
      <c r="H29" s="19">
        <f t="shared" si="9"/>
        <v>34267.955709999835</v>
      </c>
    </row>
    <row r="30" spans="2:8" x14ac:dyDescent="0.25">
      <c r="B30" s="11" t="s">
        <v>56</v>
      </c>
      <c r="C30" s="19">
        <v>349468.92484000005</v>
      </c>
      <c r="D30" s="19">
        <v>144291.81266999993</v>
      </c>
      <c r="E30" s="19">
        <f t="shared" si="6"/>
        <v>493760.73751000001</v>
      </c>
      <c r="F30" s="19">
        <v>470962.24411999993</v>
      </c>
      <c r="G30" s="19">
        <v>443844.9770099998</v>
      </c>
      <c r="H30" s="19">
        <f t="shared" si="9"/>
        <v>22798.493390000076</v>
      </c>
    </row>
    <row r="31" spans="2:8" x14ac:dyDescent="0.25">
      <c r="B31" s="11" t="s">
        <v>55</v>
      </c>
      <c r="C31" s="19">
        <v>523779.87031000003</v>
      </c>
      <c r="D31" s="19">
        <v>74884.352049999987</v>
      </c>
      <c r="E31" s="19">
        <f t="shared" si="6"/>
        <v>598664.22236000001</v>
      </c>
      <c r="F31" s="19">
        <v>501744.94114000001</v>
      </c>
      <c r="G31" s="19">
        <v>440079.85623999994</v>
      </c>
      <c r="H31" s="19">
        <f t="shared" si="9"/>
        <v>96919.281220000004</v>
      </c>
    </row>
    <row r="32" spans="2:8" x14ac:dyDescent="0.25">
      <c r="B32" s="11" t="s">
        <v>54</v>
      </c>
      <c r="C32" s="19">
        <v>249967.30327</v>
      </c>
      <c r="D32" s="19">
        <v>217543.03302999987</v>
      </c>
      <c r="E32" s="19">
        <f t="shared" si="6"/>
        <v>467510.33629999985</v>
      </c>
      <c r="F32" s="19">
        <v>453000.17528000002</v>
      </c>
      <c r="G32" s="19">
        <v>428388.14188999997</v>
      </c>
      <c r="H32" s="19">
        <f t="shared" si="9"/>
        <v>14510.161019999825</v>
      </c>
    </row>
    <row r="33" spans="1:12" x14ac:dyDescent="0.25">
      <c r="B33" s="11" t="s">
        <v>53</v>
      </c>
      <c r="C33" s="19">
        <v>221006.99235999986</v>
      </c>
      <c r="D33" s="19">
        <v>201904.67558000004</v>
      </c>
      <c r="E33" s="19">
        <f t="shared" si="6"/>
        <v>422911.6679399999</v>
      </c>
      <c r="F33" s="19">
        <v>354664.68872000027</v>
      </c>
      <c r="G33" s="19">
        <v>208175.35475999999</v>
      </c>
      <c r="H33" s="19">
        <f t="shared" si="9"/>
        <v>68246.97921999963</v>
      </c>
    </row>
    <row r="34" spans="1:12" x14ac:dyDescent="0.25">
      <c r="B34" s="11" t="s">
        <v>52</v>
      </c>
      <c r="C34" s="19">
        <v>255448.78056999997</v>
      </c>
      <c r="D34" s="19">
        <v>22301.341560000001</v>
      </c>
      <c r="E34" s="19">
        <f t="shared" si="6"/>
        <v>277750.12212999997</v>
      </c>
      <c r="F34" s="19">
        <v>271879.23399000004</v>
      </c>
      <c r="G34" s="19">
        <v>241031.29908</v>
      </c>
      <c r="H34" s="19">
        <f t="shared" si="9"/>
        <v>5870.8881399999373</v>
      </c>
    </row>
    <row r="35" spans="1:12" x14ac:dyDescent="0.25">
      <c r="B35" s="11" t="s">
        <v>51</v>
      </c>
      <c r="C35" s="19">
        <v>16926.56678999999</v>
      </c>
      <c r="D35" s="19">
        <v>9561.7796699999999</v>
      </c>
      <c r="E35" s="19">
        <f t="shared" si="6"/>
        <v>26488.34645999999</v>
      </c>
      <c r="F35" s="19">
        <v>19713.46587</v>
      </c>
      <c r="G35" s="19">
        <v>19244.972080000003</v>
      </c>
      <c r="H35" s="19">
        <f t="shared" si="9"/>
        <v>6774.8805899999898</v>
      </c>
    </row>
    <row r="36" spans="1:12" x14ac:dyDescent="0.25">
      <c r="B36" s="11" t="s">
        <v>50</v>
      </c>
      <c r="C36" s="19">
        <v>16256.678330000001</v>
      </c>
      <c r="D36" s="19">
        <v>6836.6278000000002</v>
      </c>
      <c r="E36" s="19">
        <f t="shared" si="6"/>
        <v>23093.306130000001</v>
      </c>
      <c r="F36" s="19">
        <v>17860.311600000001</v>
      </c>
      <c r="G36" s="19">
        <v>5380.1323199999997</v>
      </c>
      <c r="H36" s="19">
        <f t="shared" si="9"/>
        <v>5232.9945299999999</v>
      </c>
    </row>
    <row r="37" spans="1:12" x14ac:dyDescent="0.25">
      <c r="B37" s="11" t="s">
        <v>49</v>
      </c>
      <c r="C37" s="19">
        <v>446313.28938999993</v>
      </c>
      <c r="D37" s="19">
        <v>59832.400830000013</v>
      </c>
      <c r="E37" s="19">
        <f t="shared" si="6"/>
        <v>506145.69021999993</v>
      </c>
      <c r="F37" s="19">
        <v>501667.38628999999</v>
      </c>
      <c r="G37" s="19">
        <v>501042.83101000002</v>
      </c>
      <c r="H37" s="19">
        <f t="shared" si="9"/>
        <v>4478.3039299999364</v>
      </c>
    </row>
    <row r="38" spans="1:12" s="6" customFormat="1" ht="22.5" x14ac:dyDescent="0.25">
      <c r="A38" s="7"/>
      <c r="B38" s="23" t="s">
        <v>48</v>
      </c>
      <c r="C38" s="24">
        <f t="shared" ref="C38" si="18">+SUM(C39:C47)</f>
        <v>27485868.542879999</v>
      </c>
      <c r="D38" s="24">
        <f t="shared" ref="D38" si="19">+SUM(D39:D47)</f>
        <v>5562233.1004399993</v>
      </c>
      <c r="E38" s="24">
        <f t="shared" si="6"/>
        <v>33048101.643319998</v>
      </c>
      <c r="F38" s="24">
        <f t="shared" ref="F38" si="20">+SUM(F39:F47)</f>
        <v>31261182.732869972</v>
      </c>
      <c r="G38" s="24">
        <f t="shared" ref="G38" si="21">+SUM(G39:G47)</f>
        <v>29944130.94832997</v>
      </c>
      <c r="H38" s="24">
        <f t="shared" si="9"/>
        <v>1786918.9104500264</v>
      </c>
      <c r="J38" s="33"/>
      <c r="K38" s="34"/>
      <c r="L38" s="34"/>
    </row>
    <row r="39" spans="1:12" x14ac:dyDescent="0.25">
      <c r="B39" s="11" t="s">
        <v>47</v>
      </c>
      <c r="C39" s="19">
        <v>19185919.917310003</v>
      </c>
      <c r="D39" s="19">
        <v>5102001.4823200013</v>
      </c>
      <c r="E39" s="19">
        <f t="shared" si="6"/>
        <v>24287921.399630003</v>
      </c>
      <c r="F39" s="19">
        <v>22829533.73311998</v>
      </c>
      <c r="G39" s="19">
        <v>21560338.389569975</v>
      </c>
      <c r="H39" s="19">
        <f t="shared" si="9"/>
        <v>1458387.6665100232</v>
      </c>
    </row>
    <row r="40" spans="1:12" x14ac:dyDescent="0.25">
      <c r="B40" s="11" t="s">
        <v>46</v>
      </c>
      <c r="C40" s="19">
        <v>3743840.6574200001</v>
      </c>
      <c r="D40" s="19">
        <v>1966630.311349998</v>
      </c>
      <c r="E40" s="19">
        <f t="shared" si="6"/>
        <v>5710470.9687699983</v>
      </c>
      <c r="F40" s="19">
        <v>5393411.6227899948</v>
      </c>
      <c r="G40" s="19">
        <v>5393044.7152899951</v>
      </c>
      <c r="H40" s="19">
        <f t="shared" si="9"/>
        <v>317059.34598000348</v>
      </c>
    </row>
    <row r="41" spans="1:12" x14ac:dyDescent="0.25">
      <c r="B41" s="11" t="s">
        <v>45</v>
      </c>
      <c r="C41" s="19">
        <v>269477.36559000006</v>
      </c>
      <c r="D41" s="19">
        <v>-156552.48359000002</v>
      </c>
      <c r="E41" s="19">
        <f t="shared" si="6"/>
        <v>112924.88200000004</v>
      </c>
      <c r="F41" s="19">
        <v>111172.882</v>
      </c>
      <c r="G41" s="19">
        <v>102423.9</v>
      </c>
      <c r="H41" s="19">
        <f t="shared" si="9"/>
        <v>1752.0000000000437</v>
      </c>
    </row>
    <row r="42" spans="1:12" x14ac:dyDescent="0.25">
      <c r="B42" s="11" t="s">
        <v>44</v>
      </c>
      <c r="C42" s="19">
        <v>907810.27628000022</v>
      </c>
      <c r="D42" s="19">
        <v>-436548.55814000004</v>
      </c>
      <c r="E42" s="19">
        <f t="shared" si="6"/>
        <v>471261.71814000019</v>
      </c>
      <c r="F42" s="19">
        <v>461656.29437000002</v>
      </c>
      <c r="G42" s="19">
        <v>422915.74287999998</v>
      </c>
      <c r="H42" s="19">
        <f t="shared" si="9"/>
        <v>9605.4237700001686</v>
      </c>
    </row>
    <row r="43" spans="1:12" x14ac:dyDescent="0.25">
      <c r="B43" s="11" t="s">
        <v>43</v>
      </c>
      <c r="C43" s="19">
        <v>3377995.23483</v>
      </c>
      <c r="D43" s="19">
        <v>-915195.21062999987</v>
      </c>
      <c r="E43" s="19">
        <f t="shared" si="6"/>
        <v>2462800.0241999999</v>
      </c>
      <c r="F43" s="19">
        <v>2462800.0242000003</v>
      </c>
      <c r="G43" s="19">
        <v>2462800.0242000003</v>
      </c>
      <c r="H43" s="19">
        <f t="shared" si="9"/>
        <v>0</v>
      </c>
    </row>
    <row r="44" spans="1:12" x14ac:dyDescent="0.25">
      <c r="B44" s="11" t="s">
        <v>42</v>
      </c>
      <c r="C44" s="19">
        <v>0</v>
      </c>
      <c r="D44" s="19">
        <v>0</v>
      </c>
      <c r="E44" s="19">
        <f t="shared" si="6"/>
        <v>0</v>
      </c>
      <c r="F44" s="19">
        <v>0</v>
      </c>
      <c r="G44" s="19">
        <v>0</v>
      </c>
      <c r="H44" s="19">
        <f t="shared" si="9"/>
        <v>0</v>
      </c>
    </row>
    <row r="45" spans="1:12" x14ac:dyDescent="0.25">
      <c r="B45" s="11" t="s">
        <v>41</v>
      </c>
      <c r="C45" s="19">
        <v>0</v>
      </c>
      <c r="D45" s="19">
        <v>0</v>
      </c>
      <c r="E45" s="19">
        <f t="shared" si="6"/>
        <v>0</v>
      </c>
      <c r="F45" s="19">
        <v>0</v>
      </c>
      <c r="G45" s="19">
        <v>0</v>
      </c>
      <c r="H45" s="19">
        <f t="shared" si="9"/>
        <v>0</v>
      </c>
    </row>
    <row r="46" spans="1:12" x14ac:dyDescent="0.25">
      <c r="B46" s="11" t="s">
        <v>40</v>
      </c>
      <c r="C46" s="19">
        <v>825.09145000000001</v>
      </c>
      <c r="D46" s="19">
        <v>1897.5591300000001</v>
      </c>
      <c r="E46" s="19">
        <f t="shared" si="6"/>
        <v>2722.65058</v>
      </c>
      <c r="F46" s="19">
        <v>2608.1763900000001</v>
      </c>
      <c r="G46" s="19">
        <v>2608.1763900000001</v>
      </c>
      <c r="H46" s="19">
        <f t="shared" si="9"/>
        <v>114.47418999999991</v>
      </c>
    </row>
    <row r="47" spans="1:12" x14ac:dyDescent="0.25">
      <c r="B47" s="11" t="s">
        <v>39</v>
      </c>
      <c r="C47" s="19">
        <v>0</v>
      </c>
      <c r="D47" s="19">
        <v>0</v>
      </c>
      <c r="E47" s="19">
        <f t="shared" si="6"/>
        <v>0</v>
      </c>
      <c r="F47" s="19">
        <v>0</v>
      </c>
      <c r="G47" s="19">
        <v>0</v>
      </c>
      <c r="H47" s="19">
        <f t="shared" si="9"/>
        <v>0</v>
      </c>
    </row>
    <row r="48" spans="1:12" x14ac:dyDescent="0.25">
      <c r="B48" s="13" t="s">
        <v>38</v>
      </c>
      <c r="C48" s="22">
        <f t="shared" ref="C48" si="22">+SUM(C49:C57)</f>
        <v>613466.54810000001</v>
      </c>
      <c r="D48" s="22">
        <f t="shared" ref="D48" si="23">+SUM(D49:D57)</f>
        <v>156773.89782000004</v>
      </c>
      <c r="E48" s="22">
        <f t="shared" si="6"/>
        <v>770240.44592000009</v>
      </c>
      <c r="F48" s="22">
        <f t="shared" ref="F48" si="24">+SUM(F49:F57)</f>
        <v>260177.41362000001</v>
      </c>
      <c r="G48" s="22">
        <f t="shared" ref="G48" si="25">+SUM(G49:G57)</f>
        <v>251523.71217000001</v>
      </c>
      <c r="H48" s="22">
        <f t="shared" si="9"/>
        <v>510063.03230000008</v>
      </c>
    </row>
    <row r="49" spans="1:12" x14ac:dyDescent="0.25">
      <c r="B49" s="11" t="s">
        <v>37</v>
      </c>
      <c r="C49" s="19">
        <v>199103.88074999998</v>
      </c>
      <c r="D49" s="19">
        <v>-15775.023200000011</v>
      </c>
      <c r="E49" s="19">
        <f t="shared" si="6"/>
        <v>183328.85754999996</v>
      </c>
      <c r="F49" s="19">
        <v>34442.845730000001</v>
      </c>
      <c r="G49" s="19">
        <v>31719.772689999998</v>
      </c>
      <c r="H49" s="19">
        <f t="shared" si="9"/>
        <v>148886.01181999996</v>
      </c>
    </row>
    <row r="50" spans="1:12" x14ac:dyDescent="0.25">
      <c r="B50" s="17" t="s">
        <v>36</v>
      </c>
      <c r="C50" s="20">
        <v>3690.8247299999994</v>
      </c>
      <c r="D50" s="20">
        <v>-868.07763000000034</v>
      </c>
      <c r="E50" s="20">
        <f t="shared" si="6"/>
        <v>2822.7470999999991</v>
      </c>
      <c r="F50" s="20">
        <v>1068.5225899999998</v>
      </c>
      <c r="G50" s="20">
        <v>1058.44219</v>
      </c>
      <c r="H50" s="20">
        <f t="shared" si="9"/>
        <v>1754.2245099999993</v>
      </c>
    </row>
    <row r="51" spans="1:12" x14ac:dyDescent="0.25">
      <c r="B51" s="31" t="s">
        <v>35</v>
      </c>
      <c r="C51" s="32">
        <v>28.347999999999999</v>
      </c>
      <c r="D51" s="32">
        <v>-27.517599999999998</v>
      </c>
      <c r="E51" s="32">
        <f t="shared" si="6"/>
        <v>0.83040000000000092</v>
      </c>
      <c r="F51" s="32">
        <v>0</v>
      </c>
      <c r="G51" s="32">
        <v>0</v>
      </c>
      <c r="H51" s="32">
        <f t="shared" si="9"/>
        <v>0.83040000000000092</v>
      </c>
    </row>
    <row r="52" spans="1:12" s="6" customFormat="1" x14ac:dyDescent="0.25">
      <c r="A52" s="7"/>
      <c r="B52" s="11" t="s">
        <v>34</v>
      </c>
      <c r="C52" s="19">
        <v>111236.42909000001</v>
      </c>
      <c r="D52" s="19">
        <v>61043.736639999996</v>
      </c>
      <c r="E52" s="19">
        <f t="shared" si="6"/>
        <v>172280.16573000001</v>
      </c>
      <c r="F52" s="19">
        <v>13749.225479999999</v>
      </c>
      <c r="G52" s="19">
        <v>13527.673479999999</v>
      </c>
      <c r="H52" s="19">
        <f t="shared" si="9"/>
        <v>158530.94025000001</v>
      </c>
      <c r="J52" s="33"/>
      <c r="K52" s="34"/>
      <c r="L52" s="34"/>
    </row>
    <row r="53" spans="1:12" x14ac:dyDescent="0.25">
      <c r="B53" s="11" t="s">
        <v>33</v>
      </c>
      <c r="C53" s="19">
        <v>64970.090120000001</v>
      </c>
      <c r="D53" s="19">
        <v>19368.539830000009</v>
      </c>
      <c r="E53" s="19">
        <f t="shared" si="6"/>
        <v>84338.629950000002</v>
      </c>
      <c r="F53" s="19">
        <v>63339.085599999999</v>
      </c>
      <c r="G53" s="19">
        <v>63339.085599999999</v>
      </c>
      <c r="H53" s="19">
        <f t="shared" si="9"/>
        <v>20999.544350000004</v>
      </c>
    </row>
    <row r="54" spans="1:12" x14ac:dyDescent="0.25">
      <c r="B54" s="11" t="s">
        <v>32</v>
      </c>
      <c r="C54" s="19">
        <v>53901.796499999997</v>
      </c>
      <c r="D54" s="19">
        <v>51613.26243000001</v>
      </c>
      <c r="E54" s="19">
        <f t="shared" si="6"/>
        <v>105515.05893</v>
      </c>
      <c r="F54" s="19">
        <v>58584.865160000001</v>
      </c>
      <c r="G54" s="19">
        <v>55327.088539999997</v>
      </c>
      <c r="H54" s="19">
        <f t="shared" si="9"/>
        <v>46930.193769999998</v>
      </c>
    </row>
    <row r="55" spans="1:12" x14ac:dyDescent="0.25">
      <c r="B55" s="11" t="s">
        <v>31</v>
      </c>
      <c r="C55" s="19">
        <v>275.79000000000002</v>
      </c>
      <c r="D55" s="19">
        <v>-180</v>
      </c>
      <c r="E55" s="19">
        <f t="shared" si="6"/>
        <v>95.79000000000002</v>
      </c>
      <c r="F55" s="19">
        <v>0</v>
      </c>
      <c r="G55" s="19">
        <v>0</v>
      </c>
      <c r="H55" s="19">
        <f t="shared" si="9"/>
        <v>95.79000000000002</v>
      </c>
    </row>
    <row r="56" spans="1:12" x14ac:dyDescent="0.25">
      <c r="B56" s="11" t="s">
        <v>30</v>
      </c>
      <c r="C56" s="19">
        <v>52747.822329999995</v>
      </c>
      <c r="D56" s="19">
        <v>186.09330000000261</v>
      </c>
      <c r="E56" s="19">
        <f t="shared" si="6"/>
        <v>52933.915629999996</v>
      </c>
      <c r="F56" s="19">
        <v>49969.53138</v>
      </c>
      <c r="G56" s="19">
        <v>49969.231380000005</v>
      </c>
      <c r="H56" s="19">
        <f t="shared" si="9"/>
        <v>2964.3842499999955</v>
      </c>
    </row>
    <row r="57" spans="1:12" x14ac:dyDescent="0.25">
      <c r="B57" s="11" t="s">
        <v>29</v>
      </c>
      <c r="C57" s="19">
        <v>127511.56658</v>
      </c>
      <c r="D57" s="19">
        <v>41412.884050000015</v>
      </c>
      <c r="E57" s="19">
        <f t="shared" si="6"/>
        <v>168924.45063000001</v>
      </c>
      <c r="F57" s="19">
        <v>39023.337680000004</v>
      </c>
      <c r="G57" s="19">
        <v>36582.418289999994</v>
      </c>
      <c r="H57" s="19">
        <f t="shared" si="9"/>
        <v>129901.11295000001</v>
      </c>
    </row>
    <row r="58" spans="1:12" x14ac:dyDescent="0.25">
      <c r="B58" s="13" t="s">
        <v>28</v>
      </c>
      <c r="C58" s="22">
        <f t="shared" ref="C58" si="26">+SUM(C59:C61)</f>
        <v>1446919.4742899998</v>
      </c>
      <c r="D58" s="22">
        <f t="shared" ref="D58" si="27">+SUM(D59:D61)</f>
        <v>-325625.75976999995</v>
      </c>
      <c r="E58" s="22">
        <f t="shared" si="6"/>
        <v>1121293.7145199999</v>
      </c>
      <c r="F58" s="22">
        <f t="shared" ref="F58" si="28">+SUM(F59:F61)</f>
        <v>373717.79805999994</v>
      </c>
      <c r="G58" s="22">
        <f t="shared" ref="G58" si="29">+SUM(G59:G61)</f>
        <v>372944.45891999995</v>
      </c>
      <c r="H58" s="22">
        <f t="shared" si="9"/>
        <v>747575.91645999998</v>
      </c>
    </row>
    <row r="59" spans="1:12" x14ac:dyDescent="0.25">
      <c r="B59" s="11" t="s">
        <v>27</v>
      </c>
      <c r="C59" s="19">
        <v>609160.03026000003</v>
      </c>
      <c r="D59" s="19">
        <v>-295490.63989999995</v>
      </c>
      <c r="E59" s="19">
        <f t="shared" si="6"/>
        <v>313669.39036000008</v>
      </c>
      <c r="F59" s="19">
        <v>75249.31981999999</v>
      </c>
      <c r="G59" s="19">
        <v>75249.31981999999</v>
      </c>
      <c r="H59" s="19">
        <f t="shared" si="9"/>
        <v>238420.0705400001</v>
      </c>
    </row>
    <row r="60" spans="1:12" x14ac:dyDescent="0.25">
      <c r="B60" s="11" t="s">
        <v>26</v>
      </c>
      <c r="C60" s="19">
        <v>837759.44402999966</v>
      </c>
      <c r="D60" s="19">
        <v>-30135.119869999999</v>
      </c>
      <c r="E60" s="19">
        <f t="shared" si="6"/>
        <v>807624.32415999961</v>
      </c>
      <c r="F60" s="19">
        <v>298468.47823999997</v>
      </c>
      <c r="G60" s="19">
        <v>297695.13909999997</v>
      </c>
      <c r="H60" s="19">
        <f t="shared" si="9"/>
        <v>509155.84591999964</v>
      </c>
    </row>
    <row r="61" spans="1:12" x14ac:dyDescent="0.25">
      <c r="B61" s="11" t="s">
        <v>25</v>
      </c>
      <c r="C61" s="19">
        <v>0</v>
      </c>
      <c r="D61" s="19">
        <v>0</v>
      </c>
      <c r="E61" s="19">
        <f t="shared" si="6"/>
        <v>0</v>
      </c>
      <c r="F61" s="19">
        <v>0</v>
      </c>
      <c r="G61" s="19">
        <v>0</v>
      </c>
      <c r="H61" s="19">
        <f t="shared" si="9"/>
        <v>0</v>
      </c>
    </row>
    <row r="62" spans="1:12" x14ac:dyDescent="0.25">
      <c r="B62" s="13" t="s">
        <v>24</v>
      </c>
      <c r="C62" s="22">
        <f t="shared" ref="C62" si="30">+SUM(C63:C70)</f>
        <v>1791318.4259600001</v>
      </c>
      <c r="D62" s="22">
        <f t="shared" ref="D62" si="31">+SUM(D63:D70)</f>
        <v>-1265312.3001300001</v>
      </c>
      <c r="E62" s="22">
        <f t="shared" si="6"/>
        <v>526006.12583000003</v>
      </c>
      <c r="F62" s="22">
        <f t="shared" ref="F62" si="32">+SUM(F63:F70)</f>
        <v>475767.08457999997</v>
      </c>
      <c r="G62" s="22">
        <f t="shared" ref="G62" si="33">+SUM(G63:G70)</f>
        <v>308542.86022999993</v>
      </c>
      <c r="H62" s="22">
        <f t="shared" si="9"/>
        <v>50239.041250000068</v>
      </c>
    </row>
    <row r="63" spans="1:12" x14ac:dyDescent="0.25">
      <c r="B63" s="11" t="s">
        <v>23</v>
      </c>
      <c r="C63" s="19">
        <v>0</v>
      </c>
      <c r="D63" s="19">
        <v>0</v>
      </c>
      <c r="E63" s="19">
        <f t="shared" si="6"/>
        <v>0</v>
      </c>
      <c r="F63" s="19">
        <v>0</v>
      </c>
      <c r="G63" s="19">
        <v>0</v>
      </c>
      <c r="H63" s="19">
        <f t="shared" si="9"/>
        <v>0</v>
      </c>
    </row>
    <row r="64" spans="1:12" x14ac:dyDescent="0.25">
      <c r="B64" s="11" t="s">
        <v>22</v>
      </c>
      <c r="C64" s="19">
        <v>0</v>
      </c>
      <c r="D64" s="19">
        <v>0</v>
      </c>
      <c r="E64" s="19">
        <f t="shared" si="6"/>
        <v>0</v>
      </c>
      <c r="F64" s="19">
        <v>0</v>
      </c>
      <c r="G64" s="19">
        <v>0</v>
      </c>
      <c r="H64" s="19">
        <f t="shared" si="9"/>
        <v>0</v>
      </c>
    </row>
    <row r="65" spans="1:12" x14ac:dyDescent="0.25">
      <c r="B65" s="11" t="s">
        <v>21</v>
      </c>
      <c r="C65" s="19">
        <v>0</v>
      </c>
      <c r="D65" s="19">
        <v>0</v>
      </c>
      <c r="E65" s="19">
        <f t="shared" si="6"/>
        <v>0</v>
      </c>
      <c r="F65" s="19">
        <v>0</v>
      </c>
      <c r="G65" s="19">
        <v>0</v>
      </c>
      <c r="H65" s="19">
        <f t="shared" si="9"/>
        <v>0</v>
      </c>
    </row>
    <row r="66" spans="1:12" x14ac:dyDescent="0.25">
      <c r="B66" s="11" t="s">
        <v>20</v>
      </c>
      <c r="C66" s="19">
        <v>0</v>
      </c>
      <c r="D66" s="19">
        <v>0</v>
      </c>
      <c r="E66" s="19">
        <f t="shared" si="6"/>
        <v>0</v>
      </c>
      <c r="F66" s="19">
        <v>0</v>
      </c>
      <c r="G66" s="19">
        <v>0</v>
      </c>
      <c r="H66" s="19">
        <f t="shared" si="9"/>
        <v>0</v>
      </c>
    </row>
    <row r="67" spans="1:12" x14ac:dyDescent="0.25">
      <c r="B67" s="11" t="s">
        <v>19</v>
      </c>
      <c r="C67" s="19">
        <v>485487.74807999999</v>
      </c>
      <c r="D67" s="19">
        <v>39874.237639999985</v>
      </c>
      <c r="E67" s="19">
        <f t="shared" si="6"/>
        <v>525361.98572</v>
      </c>
      <c r="F67" s="19">
        <v>475767.08457999997</v>
      </c>
      <c r="G67" s="19">
        <v>308542.86022999993</v>
      </c>
      <c r="H67" s="19">
        <f t="shared" si="9"/>
        <v>49594.901140000031</v>
      </c>
    </row>
    <row r="68" spans="1:12" x14ac:dyDescent="0.25">
      <c r="B68" s="11" t="s">
        <v>18</v>
      </c>
      <c r="C68" s="19">
        <v>0</v>
      </c>
      <c r="D68" s="19">
        <v>0</v>
      </c>
      <c r="E68" s="19">
        <f t="shared" si="6"/>
        <v>0</v>
      </c>
      <c r="F68" s="19">
        <v>0</v>
      </c>
      <c r="G68" s="19">
        <v>0</v>
      </c>
      <c r="H68" s="19">
        <f t="shared" si="9"/>
        <v>0</v>
      </c>
    </row>
    <row r="69" spans="1:12" x14ac:dyDescent="0.25">
      <c r="B69" s="11" t="s">
        <v>17</v>
      </c>
      <c r="C69" s="19">
        <v>0</v>
      </c>
      <c r="D69" s="19">
        <v>0</v>
      </c>
      <c r="E69" s="19">
        <f t="shared" si="6"/>
        <v>0</v>
      </c>
      <c r="F69" s="19">
        <v>0</v>
      </c>
      <c r="G69" s="19">
        <v>0</v>
      </c>
      <c r="H69" s="19">
        <f t="shared" si="9"/>
        <v>0</v>
      </c>
    </row>
    <row r="70" spans="1:12" x14ac:dyDescent="0.25">
      <c r="B70" s="11" t="s">
        <v>16</v>
      </c>
      <c r="C70" s="19">
        <v>1305830.6778800001</v>
      </c>
      <c r="D70" s="19">
        <v>-1305186.5377700001</v>
      </c>
      <c r="E70" s="19">
        <f t="shared" si="6"/>
        <v>644.14011000003666</v>
      </c>
      <c r="F70" s="19">
        <v>0</v>
      </c>
      <c r="G70" s="19">
        <v>0</v>
      </c>
      <c r="H70" s="19">
        <f t="shared" si="9"/>
        <v>644.14011000003666</v>
      </c>
    </row>
    <row r="71" spans="1:12" x14ac:dyDescent="0.25">
      <c r="B71" s="13" t="s">
        <v>15</v>
      </c>
      <c r="C71" s="22">
        <f t="shared" ref="C71" si="34">+SUM(C72:C74)</f>
        <v>9091644.5581899993</v>
      </c>
      <c r="D71" s="22">
        <f t="shared" ref="D71" si="35">+SUM(D72:D74)</f>
        <v>193011.65041999827</v>
      </c>
      <c r="E71" s="22">
        <f t="shared" si="6"/>
        <v>9284656.2086099982</v>
      </c>
      <c r="F71" s="22">
        <f t="shared" ref="F71" si="36">+SUM(F72:F74)</f>
        <v>9261034.9493999965</v>
      </c>
      <c r="G71" s="22">
        <f t="shared" ref="G71" si="37">+SUM(G72:G74)</f>
        <v>9261034.9493399989</v>
      </c>
      <c r="H71" s="22">
        <f t="shared" si="9"/>
        <v>23621.259210001677</v>
      </c>
    </row>
    <row r="72" spans="1:12" x14ac:dyDescent="0.25">
      <c r="B72" s="11" t="s">
        <v>14</v>
      </c>
      <c r="C72" s="19">
        <v>9081125.0615400001</v>
      </c>
      <c r="D72" s="19">
        <v>192251.88829999827</v>
      </c>
      <c r="E72" s="19">
        <f t="shared" si="6"/>
        <v>9273376.949839998</v>
      </c>
      <c r="F72" s="19">
        <v>9249755.6906299964</v>
      </c>
      <c r="G72" s="19">
        <v>9249755.6905699987</v>
      </c>
      <c r="H72" s="19">
        <f t="shared" si="9"/>
        <v>23621.259210001677</v>
      </c>
    </row>
    <row r="73" spans="1:12" x14ac:dyDescent="0.25">
      <c r="B73" s="11" t="s">
        <v>13</v>
      </c>
      <c r="C73" s="19">
        <v>0</v>
      </c>
      <c r="D73" s="19">
        <v>0</v>
      </c>
      <c r="E73" s="19">
        <f t="shared" si="6"/>
        <v>0</v>
      </c>
      <c r="F73" s="19">
        <v>0</v>
      </c>
      <c r="G73" s="19">
        <v>0</v>
      </c>
      <c r="H73" s="19">
        <f t="shared" si="9"/>
        <v>0</v>
      </c>
    </row>
    <row r="74" spans="1:12" x14ac:dyDescent="0.25">
      <c r="B74" s="11" t="s">
        <v>12</v>
      </c>
      <c r="C74" s="19">
        <v>10519.496650000001</v>
      </c>
      <c r="D74" s="19">
        <v>759.76211999999919</v>
      </c>
      <c r="E74" s="19">
        <f t="shared" ref="E74:E137" si="38">C74+D74</f>
        <v>11279.25877</v>
      </c>
      <c r="F74" s="19">
        <v>11279.25877</v>
      </c>
      <c r="G74" s="19">
        <v>11279.25877</v>
      </c>
      <c r="H74" s="19">
        <f t="shared" ref="H74:H137" si="39">E74-F74</f>
        <v>0</v>
      </c>
    </row>
    <row r="75" spans="1:12" s="6" customFormat="1" x14ac:dyDescent="0.25">
      <c r="A75" s="7"/>
      <c r="B75" s="13" t="s">
        <v>11</v>
      </c>
      <c r="C75" s="22">
        <f t="shared" ref="C75" si="40">+SUM(C76:C82)</f>
        <v>10678560.449239999</v>
      </c>
      <c r="D75" s="22">
        <f t="shared" ref="D75" si="41">+SUM(D76:D82)</f>
        <v>2310366.9356999998</v>
      </c>
      <c r="E75" s="22">
        <f t="shared" si="38"/>
        <v>12988927.384939998</v>
      </c>
      <c r="F75" s="22">
        <f t="shared" ref="F75" si="42">+SUM(F76:F82)</f>
        <v>12986776.233829999</v>
      </c>
      <c r="G75" s="22">
        <f t="shared" ref="G75" si="43">+SUM(G76:G82)</f>
        <v>12984218.35158</v>
      </c>
      <c r="H75" s="22">
        <f t="shared" si="39"/>
        <v>2151.1511099990457</v>
      </c>
      <c r="J75" s="33"/>
      <c r="K75" s="34"/>
      <c r="L75" s="34"/>
    </row>
    <row r="76" spans="1:12" s="6" customFormat="1" x14ac:dyDescent="0.25">
      <c r="A76" s="7"/>
      <c r="B76" s="11" t="s">
        <v>10</v>
      </c>
      <c r="C76" s="19">
        <v>5547975.0493799997</v>
      </c>
      <c r="D76" s="19">
        <v>3469970.0981199997</v>
      </c>
      <c r="E76" s="19">
        <f t="shared" si="38"/>
        <v>9017945.147499999</v>
      </c>
      <c r="F76" s="19">
        <v>9017945.1475000009</v>
      </c>
      <c r="G76" s="19">
        <v>9017487.2615799997</v>
      </c>
      <c r="H76" s="19">
        <f t="shared" si="39"/>
        <v>0</v>
      </c>
      <c r="J76" s="33"/>
      <c r="K76" s="34"/>
      <c r="L76" s="34"/>
    </row>
    <row r="77" spans="1:12" x14ac:dyDescent="0.25">
      <c r="A77" s="7"/>
      <c r="B77" s="11" t="s">
        <v>9</v>
      </c>
      <c r="C77" s="19">
        <v>3386164.4941799999</v>
      </c>
      <c r="D77" s="19">
        <v>-121645.69296999973</v>
      </c>
      <c r="E77" s="19">
        <f t="shared" si="38"/>
        <v>3264518.8012100002</v>
      </c>
      <c r="F77" s="19">
        <v>3262367.6515700002</v>
      </c>
      <c r="G77" s="19">
        <v>3260267.6552400002</v>
      </c>
      <c r="H77" s="19">
        <f t="shared" si="39"/>
        <v>2151.1496399999596</v>
      </c>
    </row>
    <row r="78" spans="1:12" x14ac:dyDescent="0.25">
      <c r="B78" s="11" t="s">
        <v>8</v>
      </c>
      <c r="C78" s="19">
        <v>323071.62692000001</v>
      </c>
      <c r="D78" s="19">
        <v>-242513.88563000006</v>
      </c>
      <c r="E78" s="19">
        <f t="shared" si="38"/>
        <v>80557.741289999947</v>
      </c>
      <c r="F78" s="19">
        <v>80557.741289999991</v>
      </c>
      <c r="G78" s="19">
        <v>80557.741289999991</v>
      </c>
      <c r="H78" s="19">
        <f t="shared" si="39"/>
        <v>0</v>
      </c>
    </row>
    <row r="79" spans="1:12" x14ac:dyDescent="0.25">
      <c r="B79" s="11" t="s">
        <v>7</v>
      </c>
      <c r="C79" s="19">
        <v>19750</v>
      </c>
      <c r="D79" s="19">
        <v>5083.6555500000004</v>
      </c>
      <c r="E79" s="19">
        <f t="shared" si="38"/>
        <v>24833.655549999999</v>
      </c>
      <c r="F79" s="19">
        <v>24833.654079999997</v>
      </c>
      <c r="G79" s="19">
        <v>24833.654079999997</v>
      </c>
      <c r="H79" s="19">
        <f t="shared" si="39"/>
        <v>1.4700000028824434E-3</v>
      </c>
    </row>
    <row r="80" spans="1:12" x14ac:dyDescent="0.25">
      <c r="B80" s="11" t="s">
        <v>6</v>
      </c>
      <c r="C80" s="19">
        <v>601599.27876000002</v>
      </c>
      <c r="D80" s="19">
        <v>-527.23937000000478</v>
      </c>
      <c r="E80" s="19">
        <f t="shared" si="38"/>
        <v>601072.03939000005</v>
      </c>
      <c r="F80" s="19">
        <v>601072.03938999993</v>
      </c>
      <c r="G80" s="19">
        <v>601072.03938999993</v>
      </c>
      <c r="H80" s="19">
        <f t="shared" si="39"/>
        <v>0</v>
      </c>
    </row>
    <row r="81" spans="2:8" x14ac:dyDescent="0.25">
      <c r="B81" s="11" t="s">
        <v>5</v>
      </c>
      <c r="C81" s="19">
        <v>0</v>
      </c>
      <c r="D81" s="19">
        <v>0</v>
      </c>
      <c r="E81" s="19">
        <f t="shared" si="38"/>
        <v>0</v>
      </c>
      <c r="F81" s="19">
        <v>0</v>
      </c>
      <c r="G81" s="19">
        <v>0</v>
      </c>
      <c r="H81" s="19">
        <f t="shared" si="39"/>
        <v>0</v>
      </c>
    </row>
    <row r="82" spans="2:8" x14ac:dyDescent="0.25">
      <c r="B82" s="11" t="s">
        <v>4</v>
      </c>
      <c r="C82" s="19">
        <v>800000</v>
      </c>
      <c r="D82" s="19">
        <v>-800000</v>
      </c>
      <c r="E82" s="19">
        <f t="shared" si="38"/>
        <v>0</v>
      </c>
      <c r="F82" s="19">
        <v>0</v>
      </c>
      <c r="G82" s="19">
        <v>0</v>
      </c>
      <c r="H82" s="19">
        <f t="shared" si="39"/>
        <v>0</v>
      </c>
    </row>
    <row r="83" spans="2:8" x14ac:dyDescent="0.25">
      <c r="B83" s="14"/>
      <c r="C83" s="21"/>
      <c r="D83" s="21"/>
      <c r="E83" s="21"/>
      <c r="F83" s="21"/>
      <c r="G83" s="21"/>
      <c r="H83" s="21"/>
    </row>
    <row r="84" spans="2:8" x14ac:dyDescent="0.25">
      <c r="B84" s="8" t="s">
        <v>77</v>
      </c>
      <c r="C84" s="18">
        <f t="shared" ref="C84" si="44">+SUM(C85+C93+C103+C113+C123+C133+C137+C146+C150)</f>
        <v>37147298.472279996</v>
      </c>
      <c r="D84" s="18">
        <f t="shared" ref="D84" si="45">+SUM(D85+D93+D103+D113+D123+D133+D137+D146+D150)</f>
        <v>-1031609.5898600016</v>
      </c>
      <c r="E84" s="18">
        <f t="shared" si="38"/>
        <v>36115688.882419996</v>
      </c>
      <c r="F84" s="18">
        <f t="shared" ref="F84" si="46">+SUM(F85+F93+F103+F113+F123+F133+F137+F146+F150)</f>
        <v>35353623.382849999</v>
      </c>
      <c r="G84" s="18">
        <f t="shared" ref="G84" si="47">+SUM(G85+G93+G103+G113+G123+G133+G137+G146+G150)</f>
        <v>35326912.927969992</v>
      </c>
      <c r="H84" s="18">
        <f t="shared" si="39"/>
        <v>762065.49956999719</v>
      </c>
    </row>
    <row r="85" spans="2:8" x14ac:dyDescent="0.25">
      <c r="B85" s="13" t="s">
        <v>76</v>
      </c>
      <c r="C85" s="22">
        <f t="shared" ref="C85" si="48">+SUM(C86:C92)</f>
        <v>3004351.9319600007</v>
      </c>
      <c r="D85" s="22">
        <f t="shared" ref="D85" si="49">+SUM(D86:D92)</f>
        <v>-2991587.9413300008</v>
      </c>
      <c r="E85" s="22">
        <f t="shared" si="38"/>
        <v>12763.990629999898</v>
      </c>
      <c r="F85" s="22">
        <f t="shared" ref="F85" si="50">+SUM(F86:F92)</f>
        <v>12282.77025</v>
      </c>
      <c r="G85" s="22">
        <f t="shared" ref="G85" si="51">+SUM(G86:G92)</f>
        <v>12282.77025</v>
      </c>
      <c r="H85" s="22">
        <f t="shared" si="39"/>
        <v>481.2203799998988</v>
      </c>
    </row>
    <row r="86" spans="2:8" x14ac:dyDescent="0.25">
      <c r="B86" s="11" t="s">
        <v>75</v>
      </c>
      <c r="C86" s="19">
        <v>0</v>
      </c>
      <c r="D86" s="19">
        <v>0</v>
      </c>
      <c r="E86" s="19">
        <f t="shared" si="38"/>
        <v>0</v>
      </c>
      <c r="F86" s="19">
        <v>0</v>
      </c>
      <c r="G86" s="19">
        <v>0</v>
      </c>
      <c r="H86" s="19">
        <f t="shared" si="39"/>
        <v>0</v>
      </c>
    </row>
    <row r="87" spans="2:8" x14ac:dyDescent="0.25">
      <c r="B87" s="11" t="s">
        <v>74</v>
      </c>
      <c r="C87" s="19">
        <v>4351.9319699999996</v>
      </c>
      <c r="D87" s="19">
        <v>7263.4136200000003</v>
      </c>
      <c r="E87" s="19">
        <f t="shared" si="38"/>
        <v>11615.345590000001</v>
      </c>
      <c r="F87" s="19">
        <v>11595.345589999999</v>
      </c>
      <c r="G87" s="19">
        <v>11595.345589999999</v>
      </c>
      <c r="H87" s="19">
        <f t="shared" si="39"/>
        <v>20.000000000001819</v>
      </c>
    </row>
    <row r="88" spans="2:8" x14ac:dyDescent="0.25">
      <c r="B88" s="11" t="s">
        <v>73</v>
      </c>
      <c r="C88" s="19">
        <v>0</v>
      </c>
      <c r="D88" s="19">
        <v>457.26178000000004</v>
      </c>
      <c r="E88" s="19">
        <f t="shared" si="38"/>
        <v>457.26178000000004</v>
      </c>
      <c r="F88" s="19">
        <v>457.26178000000004</v>
      </c>
      <c r="G88" s="19">
        <v>457.26178000000004</v>
      </c>
      <c r="H88" s="19">
        <f t="shared" si="39"/>
        <v>0</v>
      </c>
    </row>
    <row r="89" spans="2:8" x14ac:dyDescent="0.25">
      <c r="B89" s="11" t="s">
        <v>72</v>
      </c>
      <c r="C89" s="19">
        <v>768813.00188999996</v>
      </c>
      <c r="D89" s="19">
        <v>-768121.61863000004</v>
      </c>
      <c r="E89" s="19">
        <f t="shared" si="38"/>
        <v>691.38325999991503</v>
      </c>
      <c r="F89" s="19">
        <v>230.16288</v>
      </c>
      <c r="G89" s="19">
        <v>230.16288</v>
      </c>
      <c r="H89" s="19">
        <f t="shared" si="39"/>
        <v>461.22037999991505</v>
      </c>
    </row>
    <row r="90" spans="2:8" x14ac:dyDescent="0.25">
      <c r="B90" s="11" t="s">
        <v>71</v>
      </c>
      <c r="C90" s="19">
        <v>2231186.9981000004</v>
      </c>
      <c r="D90" s="19">
        <v>-2231186.9981000004</v>
      </c>
      <c r="E90" s="19">
        <f t="shared" si="38"/>
        <v>0</v>
      </c>
      <c r="F90" s="19">
        <v>0</v>
      </c>
      <c r="G90" s="19">
        <v>0</v>
      </c>
      <c r="H90" s="19">
        <f t="shared" si="39"/>
        <v>0</v>
      </c>
    </row>
    <row r="91" spans="2:8" x14ac:dyDescent="0.25">
      <c r="B91" s="11" t="s">
        <v>70</v>
      </c>
      <c r="C91" s="19">
        <v>0</v>
      </c>
      <c r="D91" s="19">
        <v>0</v>
      </c>
      <c r="E91" s="19">
        <f t="shared" si="38"/>
        <v>0</v>
      </c>
      <c r="F91" s="19">
        <v>0</v>
      </c>
      <c r="G91" s="19">
        <v>0</v>
      </c>
      <c r="H91" s="19">
        <f t="shared" si="39"/>
        <v>0</v>
      </c>
    </row>
    <row r="92" spans="2:8" x14ac:dyDescent="0.25">
      <c r="B92" s="11" t="s">
        <v>69</v>
      </c>
      <c r="C92" s="19">
        <v>0</v>
      </c>
      <c r="D92" s="19">
        <v>0</v>
      </c>
      <c r="E92" s="19">
        <f t="shared" si="38"/>
        <v>0</v>
      </c>
      <c r="F92" s="19">
        <v>0</v>
      </c>
      <c r="G92" s="19">
        <v>0</v>
      </c>
      <c r="H92" s="19">
        <f t="shared" si="39"/>
        <v>0</v>
      </c>
    </row>
    <row r="93" spans="2:8" x14ac:dyDescent="0.25">
      <c r="B93" s="13" t="s">
        <v>68</v>
      </c>
      <c r="C93" s="22">
        <f t="shared" ref="C93" si="52">+SUM(C94:C102)</f>
        <v>585.71399999999994</v>
      </c>
      <c r="D93" s="22">
        <f t="shared" ref="D93" si="53">+SUM(D94:D102)</f>
        <v>66413.314069999993</v>
      </c>
      <c r="E93" s="22">
        <f t="shared" si="38"/>
        <v>66999.02807</v>
      </c>
      <c r="F93" s="22">
        <f t="shared" ref="F93" si="54">+SUM(F94:F102)</f>
        <v>21004.622829999997</v>
      </c>
      <c r="G93" s="22">
        <f t="shared" ref="G93" si="55">+SUM(G94:G102)</f>
        <v>20860.449909999999</v>
      </c>
      <c r="H93" s="22">
        <f t="shared" si="39"/>
        <v>45994.405240000007</v>
      </c>
    </row>
    <row r="94" spans="2:8" x14ac:dyDescent="0.25">
      <c r="B94" s="11" t="s">
        <v>67</v>
      </c>
      <c r="C94" s="19">
        <v>419.31200000000001</v>
      </c>
      <c r="D94" s="19">
        <v>51.679999999999986</v>
      </c>
      <c r="E94" s="19">
        <f t="shared" si="38"/>
        <v>470.99200000000002</v>
      </c>
      <c r="F94" s="19">
        <v>105.05392999999999</v>
      </c>
      <c r="G94" s="19">
        <v>105.05392999999999</v>
      </c>
      <c r="H94" s="19">
        <f t="shared" si="39"/>
        <v>365.93807000000004</v>
      </c>
    </row>
    <row r="95" spans="2:8" x14ac:dyDescent="0.25">
      <c r="B95" s="11" t="s">
        <v>66</v>
      </c>
      <c r="C95" s="19">
        <v>0</v>
      </c>
      <c r="D95" s="19">
        <v>0</v>
      </c>
      <c r="E95" s="19">
        <f t="shared" si="38"/>
        <v>0</v>
      </c>
      <c r="F95" s="19">
        <v>0</v>
      </c>
      <c r="G95" s="19">
        <v>0</v>
      </c>
      <c r="H95" s="19">
        <f t="shared" si="39"/>
        <v>0</v>
      </c>
    </row>
    <row r="96" spans="2:8" x14ac:dyDescent="0.25">
      <c r="B96" s="11" t="s">
        <v>65</v>
      </c>
      <c r="C96" s="19">
        <v>0</v>
      </c>
      <c r="D96" s="19">
        <v>0</v>
      </c>
      <c r="E96" s="19">
        <f t="shared" si="38"/>
        <v>0</v>
      </c>
      <c r="F96" s="19">
        <v>0</v>
      </c>
      <c r="G96" s="19">
        <v>0</v>
      </c>
      <c r="H96" s="19">
        <f t="shared" si="39"/>
        <v>0</v>
      </c>
    </row>
    <row r="97" spans="2:8" x14ac:dyDescent="0.25">
      <c r="B97" s="11" t="s">
        <v>64</v>
      </c>
      <c r="C97" s="19">
        <v>8.1780000000000008</v>
      </c>
      <c r="D97" s="19">
        <v>3493.5068500000002</v>
      </c>
      <c r="E97" s="19">
        <f t="shared" si="38"/>
        <v>3501.6848500000001</v>
      </c>
      <c r="F97" s="19">
        <v>128.27891999999997</v>
      </c>
      <c r="G97" s="19">
        <v>128.27891999999997</v>
      </c>
      <c r="H97" s="19">
        <f t="shared" si="39"/>
        <v>3373.4059299999999</v>
      </c>
    </row>
    <row r="98" spans="2:8" x14ac:dyDescent="0.25">
      <c r="B98" s="11" t="s">
        <v>63</v>
      </c>
      <c r="C98" s="19">
        <v>0</v>
      </c>
      <c r="D98" s="19">
        <v>4746.3256300000003</v>
      </c>
      <c r="E98" s="19">
        <f t="shared" si="38"/>
        <v>4746.3256300000003</v>
      </c>
      <c r="F98" s="19">
        <v>241.58600999999999</v>
      </c>
      <c r="G98" s="19">
        <v>97.413089999999997</v>
      </c>
      <c r="H98" s="19">
        <f t="shared" si="39"/>
        <v>4504.7396200000003</v>
      </c>
    </row>
    <row r="99" spans="2:8" x14ac:dyDescent="0.25">
      <c r="B99" s="11" t="s">
        <v>62</v>
      </c>
      <c r="C99" s="19">
        <v>0</v>
      </c>
      <c r="D99" s="19">
        <v>0</v>
      </c>
      <c r="E99" s="19">
        <f t="shared" si="38"/>
        <v>0</v>
      </c>
      <c r="F99" s="19">
        <v>0</v>
      </c>
      <c r="G99" s="19">
        <v>0</v>
      </c>
      <c r="H99" s="19">
        <f t="shared" si="39"/>
        <v>0</v>
      </c>
    </row>
    <row r="100" spans="2:8" x14ac:dyDescent="0.25">
      <c r="B100" s="11" t="s">
        <v>61</v>
      </c>
      <c r="C100" s="19">
        <v>150.80000000000001</v>
      </c>
      <c r="D100" s="19">
        <v>2892.5605</v>
      </c>
      <c r="E100" s="19">
        <f t="shared" si="38"/>
        <v>3043.3605000000002</v>
      </c>
      <c r="F100" s="19">
        <v>2753.8806</v>
      </c>
      <c r="G100" s="19">
        <v>2753.8806</v>
      </c>
      <c r="H100" s="19">
        <f t="shared" si="39"/>
        <v>289.47990000000027</v>
      </c>
    </row>
    <row r="101" spans="2:8" x14ac:dyDescent="0.25">
      <c r="B101" s="11" t="s">
        <v>60</v>
      </c>
      <c r="C101" s="19">
        <v>0</v>
      </c>
      <c r="D101" s="19">
        <v>54762.841090000002</v>
      </c>
      <c r="E101" s="19">
        <f t="shared" si="38"/>
        <v>54762.841090000002</v>
      </c>
      <c r="F101" s="19">
        <v>17310.687879999998</v>
      </c>
      <c r="G101" s="19">
        <v>17310.687879999998</v>
      </c>
      <c r="H101" s="19">
        <f t="shared" si="39"/>
        <v>37452.153210000004</v>
      </c>
    </row>
    <row r="102" spans="2:8" x14ac:dyDescent="0.25">
      <c r="B102" s="11" t="s">
        <v>59</v>
      </c>
      <c r="C102" s="19">
        <v>7.4240000000000004</v>
      </c>
      <c r="D102" s="19">
        <v>466.4</v>
      </c>
      <c r="E102" s="19">
        <f t="shared" si="38"/>
        <v>473.82399999999996</v>
      </c>
      <c r="F102" s="19">
        <v>465.13549</v>
      </c>
      <c r="G102" s="19">
        <v>465.13549</v>
      </c>
      <c r="H102" s="19">
        <f t="shared" si="39"/>
        <v>8.6885099999999511</v>
      </c>
    </row>
    <row r="103" spans="2:8" x14ac:dyDescent="0.25">
      <c r="B103" s="13" t="s">
        <v>58</v>
      </c>
      <c r="C103" s="22">
        <f t="shared" ref="C103" si="56">+SUM(C104:C112)</f>
        <v>0</v>
      </c>
      <c r="D103" s="22">
        <f t="shared" ref="D103" si="57">+SUM(D104:D112)</f>
        <v>285033.27673000004</v>
      </c>
      <c r="E103" s="22">
        <f t="shared" si="38"/>
        <v>285033.27673000004</v>
      </c>
      <c r="F103" s="22">
        <f t="shared" ref="F103" si="58">+SUM(F104:F112)</f>
        <v>260914.21939000001</v>
      </c>
      <c r="G103" s="22">
        <f t="shared" ref="G103" si="59">+SUM(G104:G112)</f>
        <v>259068.52019000001</v>
      </c>
      <c r="H103" s="22">
        <f t="shared" si="39"/>
        <v>24119.057340000028</v>
      </c>
    </row>
    <row r="104" spans="2:8" x14ac:dyDescent="0.25">
      <c r="B104" s="11" t="s">
        <v>57</v>
      </c>
      <c r="C104" s="19">
        <v>0</v>
      </c>
      <c r="D104" s="19">
        <v>12123.690129999999</v>
      </c>
      <c r="E104" s="19">
        <f t="shared" si="38"/>
        <v>12123.690129999999</v>
      </c>
      <c r="F104" s="19">
        <v>9355.3639999999996</v>
      </c>
      <c r="G104" s="19">
        <v>9355.3639999999996</v>
      </c>
      <c r="H104" s="19">
        <f t="shared" si="39"/>
        <v>2768.3261299999995</v>
      </c>
    </row>
    <row r="105" spans="2:8" x14ac:dyDescent="0.25">
      <c r="B105" s="11" t="s">
        <v>56</v>
      </c>
      <c r="C105" s="19">
        <v>0</v>
      </c>
      <c r="D105" s="19">
        <v>0</v>
      </c>
      <c r="E105" s="19">
        <f t="shared" si="38"/>
        <v>0</v>
      </c>
      <c r="F105" s="19">
        <v>0</v>
      </c>
      <c r="G105" s="19">
        <v>0</v>
      </c>
      <c r="H105" s="19">
        <f t="shared" si="39"/>
        <v>0</v>
      </c>
    </row>
    <row r="106" spans="2:8" x14ac:dyDescent="0.25">
      <c r="B106" s="11" t="s">
        <v>55</v>
      </c>
      <c r="C106" s="19">
        <v>0</v>
      </c>
      <c r="D106" s="19">
        <v>12226.097739999999</v>
      </c>
      <c r="E106" s="19">
        <f t="shared" si="38"/>
        <v>12226.097739999999</v>
      </c>
      <c r="F106" s="19">
        <v>9147.0275999999994</v>
      </c>
      <c r="G106" s="19">
        <v>8567.0275999999994</v>
      </c>
      <c r="H106" s="19">
        <f t="shared" si="39"/>
        <v>3079.0701399999998</v>
      </c>
    </row>
    <row r="107" spans="2:8" x14ac:dyDescent="0.25">
      <c r="B107" s="11" t="s">
        <v>54</v>
      </c>
      <c r="C107" s="19">
        <v>0</v>
      </c>
      <c r="D107" s="19">
        <v>0</v>
      </c>
      <c r="E107" s="19">
        <f t="shared" si="38"/>
        <v>0</v>
      </c>
      <c r="F107" s="19">
        <v>0</v>
      </c>
      <c r="G107" s="19">
        <v>0</v>
      </c>
      <c r="H107" s="19">
        <f t="shared" si="39"/>
        <v>0</v>
      </c>
    </row>
    <row r="108" spans="2:8" x14ac:dyDescent="0.25">
      <c r="B108" s="11" t="s">
        <v>53</v>
      </c>
      <c r="C108" s="19">
        <v>0</v>
      </c>
      <c r="D108" s="19">
        <v>260683.48886000001</v>
      </c>
      <c r="E108" s="19">
        <f t="shared" si="38"/>
        <v>260683.48886000001</v>
      </c>
      <c r="F108" s="19">
        <v>242411.82779000001</v>
      </c>
      <c r="G108" s="19">
        <v>241146.12859000001</v>
      </c>
      <c r="H108" s="19">
        <f t="shared" si="39"/>
        <v>18271.661070000002</v>
      </c>
    </row>
    <row r="109" spans="2:8" x14ac:dyDescent="0.25">
      <c r="B109" s="11" t="s">
        <v>52</v>
      </c>
      <c r="C109" s="19">
        <v>0</v>
      </c>
      <c r="D109" s="19">
        <v>0</v>
      </c>
      <c r="E109" s="19">
        <f t="shared" si="38"/>
        <v>0</v>
      </c>
      <c r="F109" s="19">
        <v>0</v>
      </c>
      <c r="G109" s="19">
        <v>0</v>
      </c>
      <c r="H109" s="19">
        <f t="shared" si="39"/>
        <v>0</v>
      </c>
    </row>
    <row r="110" spans="2:8" x14ac:dyDescent="0.25">
      <c r="B110" s="11" t="s">
        <v>51</v>
      </c>
      <c r="C110" s="19">
        <v>0</v>
      </c>
      <c r="D110" s="19">
        <v>0</v>
      </c>
      <c r="E110" s="19">
        <f t="shared" si="38"/>
        <v>0</v>
      </c>
      <c r="F110" s="19">
        <v>0</v>
      </c>
      <c r="G110" s="19">
        <v>0</v>
      </c>
      <c r="H110" s="19">
        <f t="shared" si="39"/>
        <v>0</v>
      </c>
    </row>
    <row r="111" spans="2:8" x14ac:dyDescent="0.25">
      <c r="B111" s="11" t="s">
        <v>50</v>
      </c>
      <c r="C111" s="19">
        <v>0</v>
      </c>
      <c r="D111" s="19">
        <v>0</v>
      </c>
      <c r="E111" s="19">
        <f t="shared" si="38"/>
        <v>0</v>
      </c>
      <c r="F111" s="19">
        <v>0</v>
      </c>
      <c r="G111" s="19">
        <v>0</v>
      </c>
      <c r="H111" s="19">
        <f t="shared" si="39"/>
        <v>0</v>
      </c>
    </row>
    <row r="112" spans="2:8" x14ac:dyDescent="0.25">
      <c r="B112" s="11" t="s">
        <v>49</v>
      </c>
      <c r="C112" s="19">
        <v>0</v>
      </c>
      <c r="D112" s="19">
        <v>0</v>
      </c>
      <c r="E112" s="19">
        <f t="shared" si="38"/>
        <v>0</v>
      </c>
      <c r="F112" s="19">
        <v>0</v>
      </c>
      <c r="G112" s="19">
        <v>0</v>
      </c>
      <c r="H112" s="19">
        <f t="shared" si="39"/>
        <v>0</v>
      </c>
    </row>
    <row r="113" spans="1:12" s="6" customFormat="1" ht="22.5" x14ac:dyDescent="0.25">
      <c r="A113" s="4"/>
      <c r="B113" s="23" t="s">
        <v>48</v>
      </c>
      <c r="C113" s="24">
        <f t="shared" ref="C113" si="60">+SUM(C114:C122)</f>
        <v>0</v>
      </c>
      <c r="D113" s="24">
        <f t="shared" ref="D113" si="61">+SUM(D114:D122)</f>
        <v>0</v>
      </c>
      <c r="E113" s="24">
        <f t="shared" si="38"/>
        <v>0</v>
      </c>
      <c r="F113" s="24">
        <f t="shared" ref="F113" si="62">+SUM(F114:F122)</f>
        <v>0</v>
      </c>
      <c r="G113" s="24">
        <f t="shared" ref="G113" si="63">+SUM(G114:G122)</f>
        <v>0</v>
      </c>
      <c r="H113" s="24">
        <f t="shared" si="39"/>
        <v>0</v>
      </c>
      <c r="J113" s="33"/>
      <c r="K113" s="34"/>
      <c r="L113" s="34"/>
    </row>
    <row r="114" spans="1:12" x14ac:dyDescent="0.25">
      <c r="B114" s="11" t="s">
        <v>47</v>
      </c>
      <c r="C114" s="19">
        <v>0</v>
      </c>
      <c r="D114" s="19">
        <v>0</v>
      </c>
      <c r="E114" s="19">
        <f t="shared" si="38"/>
        <v>0</v>
      </c>
      <c r="F114" s="19">
        <v>0</v>
      </c>
      <c r="G114" s="19">
        <v>0</v>
      </c>
      <c r="H114" s="19">
        <f t="shared" si="39"/>
        <v>0</v>
      </c>
    </row>
    <row r="115" spans="1:12" x14ac:dyDescent="0.25">
      <c r="A115" s="7"/>
      <c r="B115" s="11" t="s">
        <v>46</v>
      </c>
      <c r="C115" s="19">
        <v>0</v>
      </c>
      <c r="D115" s="19">
        <v>0</v>
      </c>
      <c r="E115" s="19">
        <f t="shared" si="38"/>
        <v>0</v>
      </c>
      <c r="F115" s="19">
        <v>0</v>
      </c>
      <c r="G115" s="19">
        <v>0</v>
      </c>
      <c r="H115" s="19">
        <f t="shared" si="39"/>
        <v>0</v>
      </c>
    </row>
    <row r="116" spans="1:12" x14ac:dyDescent="0.25">
      <c r="B116" s="11" t="s">
        <v>45</v>
      </c>
      <c r="C116" s="19">
        <v>0</v>
      </c>
      <c r="D116" s="19">
        <v>0</v>
      </c>
      <c r="E116" s="19">
        <f t="shared" si="38"/>
        <v>0</v>
      </c>
      <c r="F116" s="19">
        <v>0</v>
      </c>
      <c r="G116" s="19">
        <v>0</v>
      </c>
      <c r="H116" s="19">
        <f t="shared" si="39"/>
        <v>0</v>
      </c>
    </row>
    <row r="117" spans="1:12" x14ac:dyDescent="0.25">
      <c r="B117" s="11" t="s">
        <v>44</v>
      </c>
      <c r="C117" s="19">
        <v>0</v>
      </c>
      <c r="D117" s="19">
        <v>0</v>
      </c>
      <c r="E117" s="19">
        <f t="shared" si="38"/>
        <v>0</v>
      </c>
      <c r="F117" s="19">
        <v>0</v>
      </c>
      <c r="G117" s="19">
        <v>0</v>
      </c>
      <c r="H117" s="19">
        <f t="shared" si="39"/>
        <v>0</v>
      </c>
    </row>
    <row r="118" spans="1:12" x14ac:dyDescent="0.25">
      <c r="B118" s="11" t="s">
        <v>43</v>
      </c>
      <c r="C118" s="19">
        <v>0</v>
      </c>
      <c r="D118" s="19">
        <v>0</v>
      </c>
      <c r="E118" s="19">
        <f t="shared" si="38"/>
        <v>0</v>
      </c>
      <c r="F118" s="19">
        <v>0</v>
      </c>
      <c r="G118" s="19">
        <v>0</v>
      </c>
      <c r="H118" s="19">
        <f t="shared" si="39"/>
        <v>0</v>
      </c>
    </row>
    <row r="119" spans="1:12" x14ac:dyDescent="0.25">
      <c r="B119" s="11" t="s">
        <v>42</v>
      </c>
      <c r="C119" s="19">
        <v>0</v>
      </c>
      <c r="D119" s="19">
        <v>0</v>
      </c>
      <c r="E119" s="19">
        <f t="shared" si="38"/>
        <v>0</v>
      </c>
      <c r="F119" s="19">
        <v>0</v>
      </c>
      <c r="G119" s="19">
        <v>0</v>
      </c>
      <c r="H119" s="19">
        <f t="shared" si="39"/>
        <v>0</v>
      </c>
    </row>
    <row r="120" spans="1:12" x14ac:dyDescent="0.25">
      <c r="B120" s="11" t="s">
        <v>41</v>
      </c>
      <c r="C120" s="19">
        <v>0</v>
      </c>
      <c r="D120" s="19">
        <v>0</v>
      </c>
      <c r="E120" s="19">
        <f t="shared" si="38"/>
        <v>0</v>
      </c>
      <c r="F120" s="19">
        <v>0</v>
      </c>
      <c r="G120" s="19">
        <v>0</v>
      </c>
      <c r="H120" s="19">
        <f t="shared" si="39"/>
        <v>0</v>
      </c>
    </row>
    <row r="121" spans="1:12" x14ac:dyDescent="0.25">
      <c r="B121" s="11" t="s">
        <v>40</v>
      </c>
      <c r="C121" s="19">
        <v>0</v>
      </c>
      <c r="D121" s="19">
        <v>0</v>
      </c>
      <c r="E121" s="19">
        <f t="shared" si="38"/>
        <v>0</v>
      </c>
      <c r="F121" s="19">
        <v>0</v>
      </c>
      <c r="G121" s="19">
        <v>0</v>
      </c>
      <c r="H121" s="19">
        <f t="shared" si="39"/>
        <v>0</v>
      </c>
    </row>
    <row r="122" spans="1:12" x14ac:dyDescent="0.25">
      <c r="B122" s="11" t="s">
        <v>39</v>
      </c>
      <c r="C122" s="19">
        <v>0</v>
      </c>
      <c r="D122" s="19">
        <v>0</v>
      </c>
      <c r="E122" s="19">
        <f t="shared" si="38"/>
        <v>0</v>
      </c>
      <c r="F122" s="19">
        <v>0</v>
      </c>
      <c r="G122" s="19">
        <v>0</v>
      </c>
      <c r="H122" s="19">
        <f t="shared" si="39"/>
        <v>0</v>
      </c>
    </row>
    <row r="123" spans="1:12" x14ac:dyDescent="0.25">
      <c r="B123" s="13" t="s">
        <v>38</v>
      </c>
      <c r="C123" s="22">
        <f t="shared" ref="C123" si="64">+SUM(C124:C132)</f>
        <v>412043.38445999997</v>
      </c>
      <c r="D123" s="22">
        <f t="shared" ref="D123" si="65">+SUM(D124:D132)</f>
        <v>-126714.40661999999</v>
      </c>
      <c r="E123" s="22">
        <f t="shared" si="38"/>
        <v>285328.97783999995</v>
      </c>
      <c r="F123" s="22">
        <f t="shared" ref="F123" si="66">+SUM(F124:F132)</f>
        <v>119737.78194999999</v>
      </c>
      <c r="G123" s="22">
        <f t="shared" ref="G123" si="67">+SUM(G124:G132)</f>
        <v>98388.169150000002</v>
      </c>
      <c r="H123" s="22">
        <f t="shared" si="39"/>
        <v>165591.19588999997</v>
      </c>
    </row>
    <row r="124" spans="1:12" x14ac:dyDescent="0.25">
      <c r="B124" s="11" t="s">
        <v>37</v>
      </c>
      <c r="C124" s="19">
        <v>15985.806869999999</v>
      </c>
      <c r="D124" s="19">
        <v>5641.8970299999992</v>
      </c>
      <c r="E124" s="19">
        <f t="shared" si="38"/>
        <v>21627.703899999997</v>
      </c>
      <c r="F124" s="19">
        <v>13089.722570000002</v>
      </c>
      <c r="G124" s="19">
        <v>11809.227220000001</v>
      </c>
      <c r="H124" s="19">
        <f t="shared" si="39"/>
        <v>8537.9813299999951</v>
      </c>
    </row>
    <row r="125" spans="1:12" x14ac:dyDescent="0.25">
      <c r="B125" s="17" t="s">
        <v>36</v>
      </c>
      <c r="C125" s="20">
        <v>18300.036439999996</v>
      </c>
      <c r="D125" s="20">
        <v>-5567.1602999999996</v>
      </c>
      <c r="E125" s="20">
        <f t="shared" si="38"/>
        <v>12732.876139999997</v>
      </c>
      <c r="F125" s="20">
        <v>9344.7771400000001</v>
      </c>
      <c r="G125" s="20">
        <v>9344.7771400000001</v>
      </c>
      <c r="H125" s="20">
        <f t="shared" si="39"/>
        <v>3388.0989999999965</v>
      </c>
    </row>
    <row r="126" spans="1:12" x14ac:dyDescent="0.25">
      <c r="B126" s="31" t="s">
        <v>35</v>
      </c>
      <c r="C126" s="32">
        <v>226.78399999999999</v>
      </c>
      <c r="D126" s="32">
        <v>3195.75234</v>
      </c>
      <c r="E126" s="32">
        <f t="shared" si="38"/>
        <v>3422.5363400000001</v>
      </c>
      <c r="F126" s="32">
        <v>1263.0404799999999</v>
      </c>
      <c r="G126" s="32">
        <v>0</v>
      </c>
      <c r="H126" s="32">
        <f t="shared" si="39"/>
        <v>2159.49586</v>
      </c>
    </row>
    <row r="127" spans="1:12" x14ac:dyDescent="0.25">
      <c r="B127" s="11" t="s">
        <v>34</v>
      </c>
      <c r="C127" s="19">
        <v>221037.37082999997</v>
      </c>
      <c r="D127" s="19">
        <v>-89396.978700000007</v>
      </c>
      <c r="E127" s="19">
        <f t="shared" si="38"/>
        <v>131640.39212999996</v>
      </c>
      <c r="F127" s="19">
        <v>18123.437449999998</v>
      </c>
      <c r="G127" s="19">
        <v>15998.337449999999</v>
      </c>
      <c r="H127" s="19">
        <f t="shared" si="39"/>
        <v>113516.95467999997</v>
      </c>
    </row>
    <row r="128" spans="1:12" x14ac:dyDescent="0.25">
      <c r="B128" s="11" t="s">
        <v>33</v>
      </c>
      <c r="C128" s="19">
        <v>0</v>
      </c>
      <c r="D128" s="19">
        <v>0</v>
      </c>
      <c r="E128" s="19">
        <f t="shared" si="38"/>
        <v>0</v>
      </c>
      <c r="F128" s="19">
        <v>0</v>
      </c>
      <c r="G128" s="19">
        <v>0</v>
      </c>
      <c r="H128" s="19">
        <f t="shared" si="39"/>
        <v>0</v>
      </c>
    </row>
    <row r="129" spans="2:8" x14ac:dyDescent="0.25">
      <c r="B129" s="11" t="s">
        <v>32</v>
      </c>
      <c r="C129" s="19">
        <v>149566.86610999997</v>
      </c>
      <c r="D129" s="19">
        <v>-71248.087440000003</v>
      </c>
      <c r="E129" s="19">
        <f t="shared" si="38"/>
        <v>78318.778669999971</v>
      </c>
      <c r="F129" s="19">
        <v>52512.513379999997</v>
      </c>
      <c r="G129" s="19">
        <v>46094.998800000001</v>
      </c>
      <c r="H129" s="19">
        <f t="shared" si="39"/>
        <v>25806.265289999974</v>
      </c>
    </row>
    <row r="130" spans="2:8" x14ac:dyDescent="0.25">
      <c r="B130" s="11" t="s">
        <v>31</v>
      </c>
      <c r="C130" s="19">
        <v>0</v>
      </c>
      <c r="D130" s="19">
        <v>0</v>
      </c>
      <c r="E130" s="19">
        <f t="shared" si="38"/>
        <v>0</v>
      </c>
      <c r="F130" s="19">
        <v>0</v>
      </c>
      <c r="G130" s="19">
        <v>0</v>
      </c>
      <c r="H130" s="19">
        <f t="shared" si="39"/>
        <v>0</v>
      </c>
    </row>
    <row r="131" spans="2:8" x14ac:dyDescent="0.25">
      <c r="B131" s="11" t="s">
        <v>30</v>
      </c>
      <c r="C131" s="19">
        <v>0</v>
      </c>
      <c r="D131" s="19">
        <v>0</v>
      </c>
      <c r="E131" s="19">
        <f t="shared" si="38"/>
        <v>0</v>
      </c>
      <c r="F131" s="19">
        <v>0</v>
      </c>
      <c r="G131" s="19">
        <v>0</v>
      </c>
      <c r="H131" s="19">
        <f t="shared" si="39"/>
        <v>0</v>
      </c>
    </row>
    <row r="132" spans="2:8" x14ac:dyDescent="0.25">
      <c r="B132" s="11" t="s">
        <v>29</v>
      </c>
      <c r="C132" s="19">
        <v>6926.5202099999997</v>
      </c>
      <c r="D132" s="19">
        <v>30660.170449999998</v>
      </c>
      <c r="E132" s="19">
        <f t="shared" si="38"/>
        <v>37586.69066</v>
      </c>
      <c r="F132" s="19">
        <v>25404.290929999999</v>
      </c>
      <c r="G132" s="19">
        <v>15140.82854</v>
      </c>
      <c r="H132" s="19">
        <f t="shared" si="39"/>
        <v>12182.399730000001</v>
      </c>
    </row>
    <row r="133" spans="2:8" x14ac:dyDescent="0.25">
      <c r="B133" s="13" t="s">
        <v>28</v>
      </c>
      <c r="C133" s="22">
        <f t="shared" ref="C133" si="68">+SUM(C134:C136)</f>
        <v>167207.70762</v>
      </c>
      <c r="D133" s="22">
        <f t="shared" ref="D133" si="69">+SUM(D134:D136)</f>
        <v>124720.04580000001</v>
      </c>
      <c r="E133" s="22">
        <f t="shared" si="38"/>
        <v>291927.75342000002</v>
      </c>
      <c r="F133" s="22">
        <f t="shared" ref="F133" si="70">+SUM(F134:F136)</f>
        <v>192651.66211</v>
      </c>
      <c r="G133" s="22">
        <f t="shared" ref="G133" si="71">+SUM(G134:G136)</f>
        <v>189280.91026999999</v>
      </c>
      <c r="H133" s="22">
        <f t="shared" si="39"/>
        <v>99276.091310000018</v>
      </c>
    </row>
    <row r="134" spans="2:8" x14ac:dyDescent="0.25">
      <c r="B134" s="11" t="s">
        <v>27</v>
      </c>
      <c r="C134" s="19">
        <v>142961.92417000001</v>
      </c>
      <c r="D134" s="19">
        <v>49536.045800000007</v>
      </c>
      <c r="E134" s="19">
        <f t="shared" si="38"/>
        <v>192497.96997000003</v>
      </c>
      <c r="F134" s="19">
        <v>117467.66212000001</v>
      </c>
      <c r="G134" s="19">
        <v>114096.91028</v>
      </c>
      <c r="H134" s="19">
        <f t="shared" si="39"/>
        <v>75030.307850000027</v>
      </c>
    </row>
    <row r="135" spans="2:8" x14ac:dyDescent="0.25">
      <c r="B135" s="11" t="s">
        <v>26</v>
      </c>
      <c r="C135" s="19">
        <v>24245.783449999999</v>
      </c>
      <c r="D135" s="19">
        <v>75184</v>
      </c>
      <c r="E135" s="19">
        <f t="shared" si="38"/>
        <v>99429.783450000003</v>
      </c>
      <c r="F135" s="19">
        <v>75183.999989999997</v>
      </c>
      <c r="G135" s="19">
        <v>75183.999989999997</v>
      </c>
      <c r="H135" s="19">
        <f t="shared" si="39"/>
        <v>24245.783460000006</v>
      </c>
    </row>
    <row r="136" spans="2:8" x14ac:dyDescent="0.25">
      <c r="B136" s="11" t="s">
        <v>25</v>
      </c>
      <c r="C136" s="19">
        <v>0</v>
      </c>
      <c r="D136" s="19">
        <v>0</v>
      </c>
      <c r="E136" s="19">
        <f t="shared" si="38"/>
        <v>0</v>
      </c>
      <c r="F136" s="19">
        <v>0</v>
      </c>
      <c r="G136" s="19">
        <v>0</v>
      </c>
      <c r="H136" s="19">
        <f t="shared" si="39"/>
        <v>0</v>
      </c>
    </row>
    <row r="137" spans="2:8" x14ac:dyDescent="0.25">
      <c r="B137" s="13" t="s">
        <v>24</v>
      </c>
      <c r="C137" s="22">
        <f t="shared" ref="C137" si="72">+SUM(C138:C145)</f>
        <v>16363.968999999999</v>
      </c>
      <c r="D137" s="22">
        <f t="shared" ref="D137" si="73">+SUM(D138:D145)</f>
        <v>15324.071</v>
      </c>
      <c r="E137" s="22">
        <f t="shared" si="38"/>
        <v>31688.04</v>
      </c>
      <c r="F137" s="22">
        <f t="shared" ref="F137" si="74">+SUM(F138:F145)</f>
        <v>15926.174999999999</v>
      </c>
      <c r="G137" s="22">
        <f t="shared" ref="G137" si="75">+SUM(G138:G145)</f>
        <v>15926.174999999999</v>
      </c>
      <c r="H137" s="22">
        <f t="shared" si="39"/>
        <v>15761.865000000002</v>
      </c>
    </row>
    <row r="138" spans="2:8" x14ac:dyDescent="0.25">
      <c r="B138" s="11" t="s">
        <v>23</v>
      </c>
      <c r="C138" s="19">
        <v>0</v>
      </c>
      <c r="D138" s="19">
        <v>0</v>
      </c>
      <c r="E138" s="19">
        <f t="shared" ref="E138:E159" si="76">C138+D138</f>
        <v>0</v>
      </c>
      <c r="F138" s="19">
        <v>0</v>
      </c>
      <c r="G138" s="19">
        <v>0</v>
      </c>
      <c r="H138" s="19">
        <f t="shared" ref="H138:H157" si="77">E138-F138</f>
        <v>0</v>
      </c>
    </row>
    <row r="139" spans="2:8" x14ac:dyDescent="0.25">
      <c r="B139" s="11" t="s">
        <v>22</v>
      </c>
      <c r="C139" s="19">
        <v>0</v>
      </c>
      <c r="D139" s="19">
        <v>0</v>
      </c>
      <c r="E139" s="19">
        <f t="shared" si="76"/>
        <v>0</v>
      </c>
      <c r="F139" s="19">
        <v>0</v>
      </c>
      <c r="G139" s="19">
        <v>0</v>
      </c>
      <c r="H139" s="19">
        <f t="shared" si="77"/>
        <v>0</v>
      </c>
    </row>
    <row r="140" spans="2:8" x14ac:dyDescent="0.25">
      <c r="B140" s="11" t="s">
        <v>21</v>
      </c>
      <c r="C140" s="19">
        <v>0</v>
      </c>
      <c r="D140" s="19">
        <v>0</v>
      </c>
      <c r="E140" s="19">
        <f t="shared" si="76"/>
        <v>0</v>
      </c>
      <c r="F140" s="19">
        <v>0</v>
      </c>
      <c r="G140" s="19">
        <v>0</v>
      </c>
      <c r="H140" s="19">
        <f t="shared" si="77"/>
        <v>0</v>
      </c>
    </row>
    <row r="141" spans="2:8" x14ac:dyDescent="0.25">
      <c r="B141" s="11" t="s">
        <v>20</v>
      </c>
      <c r="C141" s="19">
        <v>0</v>
      </c>
      <c r="D141" s="19">
        <v>0</v>
      </c>
      <c r="E141" s="19">
        <f t="shared" si="76"/>
        <v>0</v>
      </c>
      <c r="F141" s="19">
        <v>0</v>
      </c>
      <c r="G141" s="19">
        <v>0</v>
      </c>
      <c r="H141" s="19">
        <f t="shared" si="77"/>
        <v>0</v>
      </c>
    </row>
    <row r="142" spans="2:8" x14ac:dyDescent="0.25">
      <c r="B142" s="11" t="s">
        <v>19</v>
      </c>
      <c r="C142" s="19">
        <v>16363.968999999999</v>
      </c>
      <c r="D142" s="19">
        <v>15324.071</v>
      </c>
      <c r="E142" s="19">
        <f t="shared" si="76"/>
        <v>31688.04</v>
      </c>
      <c r="F142" s="19">
        <v>15926.174999999999</v>
      </c>
      <c r="G142" s="19">
        <v>15926.174999999999</v>
      </c>
      <c r="H142" s="19">
        <f t="shared" si="77"/>
        <v>15761.865000000002</v>
      </c>
    </row>
    <row r="143" spans="2:8" x14ac:dyDescent="0.25">
      <c r="B143" s="11" t="s">
        <v>18</v>
      </c>
      <c r="C143" s="19">
        <v>0</v>
      </c>
      <c r="D143" s="19">
        <v>0</v>
      </c>
      <c r="E143" s="19">
        <f t="shared" si="76"/>
        <v>0</v>
      </c>
      <c r="F143" s="19">
        <v>0</v>
      </c>
      <c r="G143" s="19">
        <v>0</v>
      </c>
      <c r="H143" s="19">
        <f t="shared" si="77"/>
        <v>0</v>
      </c>
    </row>
    <row r="144" spans="2:8" x14ac:dyDescent="0.25">
      <c r="B144" s="11" t="s">
        <v>17</v>
      </c>
      <c r="C144" s="19">
        <v>0</v>
      </c>
      <c r="D144" s="19">
        <v>0</v>
      </c>
      <c r="E144" s="19">
        <f t="shared" si="76"/>
        <v>0</v>
      </c>
      <c r="F144" s="19">
        <v>0</v>
      </c>
      <c r="G144" s="19">
        <v>0</v>
      </c>
      <c r="H144" s="19">
        <f t="shared" si="77"/>
        <v>0</v>
      </c>
    </row>
    <row r="145" spans="2:8" x14ac:dyDescent="0.25">
      <c r="B145" s="11" t="s">
        <v>16</v>
      </c>
      <c r="C145" s="19">
        <v>0</v>
      </c>
      <c r="D145" s="19">
        <v>0</v>
      </c>
      <c r="E145" s="19">
        <f t="shared" si="76"/>
        <v>0</v>
      </c>
      <c r="F145" s="19">
        <v>0</v>
      </c>
      <c r="G145" s="19">
        <v>0</v>
      </c>
      <c r="H145" s="19">
        <f t="shared" si="77"/>
        <v>0</v>
      </c>
    </row>
    <row r="146" spans="2:8" x14ac:dyDescent="0.25">
      <c r="B146" s="13" t="s">
        <v>15</v>
      </c>
      <c r="C146" s="22">
        <f t="shared" ref="C146" si="78">+SUM(C147:C149)</f>
        <v>33457814.984540001</v>
      </c>
      <c r="D146" s="22">
        <f t="shared" ref="D146" si="79">+SUM(D147:D149)</f>
        <v>1594085.4739799993</v>
      </c>
      <c r="E146" s="22">
        <f t="shared" si="76"/>
        <v>35051900.458520003</v>
      </c>
      <c r="F146" s="22">
        <f t="shared" ref="F146" si="80">+SUM(F147:F149)</f>
        <v>34641755.399659999</v>
      </c>
      <c r="G146" s="22">
        <f t="shared" ref="G146" si="81">+SUM(G147:G149)</f>
        <v>34641755.181539997</v>
      </c>
      <c r="H146" s="22">
        <f t="shared" si="77"/>
        <v>410145.05886000395</v>
      </c>
    </row>
    <row r="147" spans="2:8" x14ac:dyDescent="0.25">
      <c r="B147" s="11" t="s">
        <v>14</v>
      </c>
      <c r="C147" s="19">
        <v>0</v>
      </c>
      <c r="D147" s="19">
        <v>7416.6825999999992</v>
      </c>
      <c r="E147" s="19">
        <f t="shared" si="76"/>
        <v>7416.6825999999992</v>
      </c>
      <c r="F147" s="19">
        <v>7416.6825999999992</v>
      </c>
      <c r="G147" s="19">
        <v>7416.6825999999992</v>
      </c>
      <c r="H147" s="19">
        <f t="shared" si="77"/>
        <v>0</v>
      </c>
    </row>
    <row r="148" spans="2:8" x14ac:dyDescent="0.25">
      <c r="B148" s="11" t="s">
        <v>13</v>
      </c>
      <c r="C148" s="19">
        <v>26633147.961260002</v>
      </c>
      <c r="D148" s="19">
        <v>1532694.5368199998</v>
      </c>
      <c r="E148" s="19">
        <f t="shared" si="76"/>
        <v>28165842.49808</v>
      </c>
      <c r="F148" s="19">
        <v>27835063.45809</v>
      </c>
      <c r="G148" s="19">
        <v>27835063.239970002</v>
      </c>
      <c r="H148" s="19">
        <f t="shared" si="77"/>
        <v>330779.03999000043</v>
      </c>
    </row>
    <row r="149" spans="2:8" x14ac:dyDescent="0.25">
      <c r="B149" s="11" t="s">
        <v>12</v>
      </c>
      <c r="C149" s="19">
        <v>6824667.0232799994</v>
      </c>
      <c r="D149" s="19">
        <v>53974.254559999586</v>
      </c>
      <c r="E149" s="19">
        <f t="shared" si="76"/>
        <v>6878641.2778399987</v>
      </c>
      <c r="F149" s="19">
        <v>6799275.2589699998</v>
      </c>
      <c r="G149" s="19">
        <v>6799275.2589699998</v>
      </c>
      <c r="H149" s="19">
        <f t="shared" si="77"/>
        <v>79366.018869998865</v>
      </c>
    </row>
    <row r="150" spans="2:8" x14ac:dyDescent="0.25">
      <c r="B150" s="13" t="s">
        <v>11</v>
      </c>
      <c r="C150" s="22">
        <f t="shared" ref="C150" si="82">+SUM(C151:C157)</f>
        <v>88930.780700000003</v>
      </c>
      <c r="D150" s="22">
        <f t="shared" ref="D150" si="83">+SUM(D151:D157)</f>
        <v>1116.5765100000053</v>
      </c>
      <c r="E150" s="22">
        <f t="shared" si="76"/>
        <v>90047.357210000002</v>
      </c>
      <c r="F150" s="22">
        <f t="shared" ref="F150" si="84">+SUM(F151:F157)</f>
        <v>89350.751660000009</v>
      </c>
      <c r="G150" s="22">
        <f t="shared" ref="G150" si="85">+SUM(G151:G157)</f>
        <v>89350.751660000009</v>
      </c>
      <c r="H150" s="22">
        <f t="shared" si="77"/>
        <v>696.60554999999295</v>
      </c>
    </row>
    <row r="151" spans="2:8" x14ac:dyDescent="0.25">
      <c r="B151" s="11" t="s">
        <v>10</v>
      </c>
      <c r="C151" s="19">
        <v>14360.417230000001</v>
      </c>
      <c r="D151" s="19">
        <v>860</v>
      </c>
      <c r="E151" s="19">
        <f t="shared" si="76"/>
        <v>15220.417230000001</v>
      </c>
      <c r="F151" s="19">
        <v>14523.811679999999</v>
      </c>
      <c r="G151" s="19">
        <v>14523.811679999999</v>
      </c>
      <c r="H151" s="19">
        <f t="shared" si="77"/>
        <v>696.60555000000204</v>
      </c>
    </row>
    <row r="152" spans="2:8" x14ac:dyDescent="0.25">
      <c r="B152" s="11" t="s">
        <v>9</v>
      </c>
      <c r="C152" s="19">
        <v>74570.363469999997</v>
      </c>
      <c r="D152" s="19">
        <v>256.57651000000538</v>
      </c>
      <c r="E152" s="19">
        <f t="shared" si="76"/>
        <v>74826.939979999996</v>
      </c>
      <c r="F152" s="19">
        <v>74826.93998000001</v>
      </c>
      <c r="G152" s="19">
        <v>74826.93998000001</v>
      </c>
      <c r="H152" s="19">
        <f t="shared" si="77"/>
        <v>0</v>
      </c>
    </row>
    <row r="153" spans="2:8" x14ac:dyDescent="0.25">
      <c r="B153" s="11" t="s">
        <v>8</v>
      </c>
      <c r="C153" s="19">
        <v>0</v>
      </c>
      <c r="D153" s="19">
        <v>0</v>
      </c>
      <c r="E153" s="19">
        <f t="shared" si="76"/>
        <v>0</v>
      </c>
      <c r="F153" s="19">
        <v>0</v>
      </c>
      <c r="G153" s="19">
        <v>0</v>
      </c>
      <c r="H153" s="19">
        <f t="shared" si="77"/>
        <v>0</v>
      </c>
    </row>
    <row r="154" spans="2:8" x14ac:dyDescent="0.25">
      <c r="B154" s="11" t="s">
        <v>7</v>
      </c>
      <c r="C154" s="19">
        <v>0</v>
      </c>
      <c r="D154" s="19">
        <v>0</v>
      </c>
      <c r="E154" s="19">
        <f t="shared" si="76"/>
        <v>0</v>
      </c>
      <c r="F154" s="19">
        <v>0</v>
      </c>
      <c r="G154" s="19">
        <v>0</v>
      </c>
      <c r="H154" s="19">
        <f t="shared" si="77"/>
        <v>0</v>
      </c>
    </row>
    <row r="155" spans="2:8" x14ac:dyDescent="0.25">
      <c r="B155" s="11" t="s">
        <v>6</v>
      </c>
      <c r="C155" s="19">
        <v>0</v>
      </c>
      <c r="D155" s="19">
        <v>0</v>
      </c>
      <c r="E155" s="19">
        <f t="shared" si="76"/>
        <v>0</v>
      </c>
      <c r="F155" s="19">
        <v>0</v>
      </c>
      <c r="G155" s="19">
        <v>0</v>
      </c>
      <c r="H155" s="19">
        <f t="shared" si="77"/>
        <v>0</v>
      </c>
    </row>
    <row r="156" spans="2:8" x14ac:dyDescent="0.25">
      <c r="B156" s="11" t="s">
        <v>5</v>
      </c>
      <c r="C156" s="19">
        <v>0</v>
      </c>
      <c r="D156" s="19">
        <v>0</v>
      </c>
      <c r="E156" s="19">
        <f t="shared" si="76"/>
        <v>0</v>
      </c>
      <c r="F156" s="19">
        <v>0</v>
      </c>
      <c r="G156" s="19">
        <v>0</v>
      </c>
      <c r="H156" s="19">
        <f t="shared" si="77"/>
        <v>0</v>
      </c>
    </row>
    <row r="157" spans="2:8" x14ac:dyDescent="0.25">
      <c r="B157" s="11" t="s">
        <v>4</v>
      </c>
      <c r="C157" s="19">
        <v>0</v>
      </c>
      <c r="D157" s="19">
        <v>0</v>
      </c>
      <c r="E157" s="19">
        <f t="shared" si="76"/>
        <v>0</v>
      </c>
      <c r="F157" s="19">
        <v>0</v>
      </c>
      <c r="G157" s="19">
        <v>0</v>
      </c>
      <c r="H157" s="19">
        <f t="shared" si="77"/>
        <v>0</v>
      </c>
    </row>
    <row r="158" spans="2:8" x14ac:dyDescent="0.25">
      <c r="B158" s="9"/>
      <c r="C158" s="12"/>
      <c r="D158" s="12"/>
      <c r="E158" s="12"/>
      <c r="F158" s="12"/>
      <c r="G158" s="12"/>
      <c r="H158" s="10"/>
    </row>
    <row r="159" spans="2:8" x14ac:dyDescent="0.25">
      <c r="B159" s="13" t="s">
        <v>3</v>
      </c>
      <c r="C159" s="12">
        <f>+SUM(C9+C84)</f>
        <v>107167104.68106</v>
      </c>
      <c r="D159" s="12">
        <f t="shared" ref="D159:G159" si="86">+SUM(D9+D84)</f>
        <v>11220890.124239994</v>
      </c>
      <c r="E159" s="22">
        <f t="shared" si="76"/>
        <v>118387994.8053</v>
      </c>
      <c r="F159" s="12">
        <f t="shared" si="86"/>
        <v>114043692.30069998</v>
      </c>
      <c r="G159" s="12">
        <f t="shared" si="86"/>
        <v>111607550.65871996</v>
      </c>
      <c r="H159" s="22">
        <f t="shared" ref="H159" si="87">E159-F159</f>
        <v>4344302.5046000183</v>
      </c>
    </row>
    <row r="160" spans="2:8" x14ac:dyDescent="0.25">
      <c r="B160" s="14"/>
      <c r="C160" s="15"/>
      <c r="D160" s="16"/>
      <c r="E160" s="16"/>
      <c r="F160" s="16"/>
      <c r="G160" s="16"/>
      <c r="H160" s="16"/>
    </row>
    <row r="161" spans="1:12" s="30" customFormat="1" x14ac:dyDescent="0.25">
      <c r="A161" s="29"/>
      <c r="B161" s="5" t="s">
        <v>2</v>
      </c>
      <c r="C161" s="2"/>
      <c r="D161" s="2"/>
      <c r="E161" s="2"/>
      <c r="F161" s="2"/>
      <c r="G161" s="2"/>
      <c r="H161" s="1"/>
      <c r="J161" s="35"/>
      <c r="K161" s="35"/>
      <c r="L161" s="35"/>
    </row>
    <row r="162" spans="1:12" s="30" customFormat="1" x14ac:dyDescent="0.25">
      <c r="A162" s="29"/>
      <c r="B162" s="5" t="s">
        <v>1</v>
      </c>
      <c r="C162" s="2"/>
      <c r="D162" s="2"/>
      <c r="E162" s="2"/>
      <c r="F162" s="2"/>
      <c r="G162" s="2"/>
      <c r="H162" s="1"/>
      <c r="J162" s="35"/>
      <c r="K162" s="35"/>
      <c r="L162" s="35"/>
    </row>
    <row r="163" spans="1:12" s="30" customFormat="1" x14ac:dyDescent="0.25">
      <c r="A163" s="29"/>
      <c r="B163" s="5" t="s">
        <v>0</v>
      </c>
      <c r="C163" s="2"/>
      <c r="D163" s="2"/>
      <c r="E163" s="2"/>
      <c r="F163" s="2"/>
      <c r="G163" s="2"/>
      <c r="H163" s="1"/>
      <c r="J163" s="35"/>
      <c r="K163" s="35"/>
      <c r="L163" s="35"/>
    </row>
    <row r="164" spans="1:12" s="30" customFormat="1" x14ac:dyDescent="0.25">
      <c r="A164" s="29"/>
      <c r="B164" s="3"/>
      <c r="C164" s="2"/>
      <c r="D164" s="2"/>
      <c r="E164" s="2"/>
      <c r="F164" s="2"/>
      <c r="G164" s="2"/>
      <c r="H164" s="1"/>
      <c r="J164" s="35"/>
      <c r="K164" s="35"/>
      <c r="L164" s="35"/>
    </row>
    <row r="165" spans="1:12" s="30" customFormat="1" x14ac:dyDescent="0.25">
      <c r="A165" s="29"/>
      <c r="B165" s="3"/>
      <c r="C165" s="2"/>
      <c r="D165" s="2"/>
      <c r="E165" s="2"/>
      <c r="F165" s="2"/>
      <c r="G165" s="2"/>
      <c r="H165" s="1"/>
      <c r="J165" s="35"/>
      <c r="K165" s="35"/>
      <c r="L165" s="35"/>
    </row>
    <row r="166" spans="1:12" s="30" customFormat="1" hidden="1" x14ac:dyDescent="0.25">
      <c r="A166" s="29"/>
      <c r="B166" s="48" t="s">
        <v>91</v>
      </c>
      <c r="C166" s="48"/>
      <c r="D166" s="48"/>
      <c r="E166" s="48"/>
      <c r="F166" s="48"/>
      <c r="G166" s="48"/>
      <c r="H166" s="48"/>
      <c r="J166" s="35"/>
      <c r="K166" s="35"/>
      <c r="L166" s="35"/>
    </row>
    <row r="167" spans="1:12" s="30" customFormat="1" hidden="1" x14ac:dyDescent="0.25">
      <c r="A167" s="29"/>
      <c r="B167" s="48" t="s">
        <v>92</v>
      </c>
      <c r="C167" s="48"/>
      <c r="D167" s="48"/>
      <c r="E167" s="48"/>
      <c r="F167" s="48"/>
      <c r="G167" s="48"/>
      <c r="H167" s="48"/>
      <c r="J167" s="35"/>
      <c r="K167" s="35"/>
      <c r="L167" s="35"/>
    </row>
    <row r="168" spans="1:12" s="30" customFormat="1" x14ac:dyDescent="0.25">
      <c r="A168" s="29"/>
      <c r="B168" s="3"/>
      <c r="C168" s="2"/>
      <c r="D168" s="2"/>
      <c r="E168" s="2"/>
      <c r="F168" s="2"/>
      <c r="G168" s="2"/>
      <c r="H168" s="1"/>
      <c r="J168" s="35"/>
      <c r="K168" s="35"/>
      <c r="L168" s="35"/>
    </row>
    <row r="169" spans="1:12" s="30" customFormat="1" x14ac:dyDescent="0.25">
      <c r="A169" s="29"/>
      <c r="B169" s="3"/>
      <c r="C169" s="2"/>
      <c r="D169" s="2"/>
      <c r="E169" s="2"/>
      <c r="F169" s="2"/>
      <c r="G169" s="2"/>
      <c r="H169" s="1"/>
      <c r="J169" s="35"/>
      <c r="K169" s="35"/>
      <c r="L169" s="35"/>
    </row>
    <row r="170" spans="1:12" s="30" customFormat="1" x14ac:dyDescent="0.25">
      <c r="A170" s="29"/>
      <c r="B170" s="3"/>
      <c r="C170" s="2"/>
      <c r="D170" s="2"/>
      <c r="E170" s="2"/>
      <c r="F170" s="2"/>
      <c r="G170" s="2"/>
      <c r="H170" s="1"/>
      <c r="J170" s="35"/>
      <c r="K170" s="35"/>
      <c r="L170" s="35"/>
    </row>
    <row r="171" spans="1:12" s="30" customFormat="1" x14ac:dyDescent="0.25">
      <c r="A171" s="29"/>
      <c r="B171" s="3"/>
      <c r="C171" s="2"/>
      <c r="D171" s="2"/>
      <c r="E171" s="2"/>
      <c r="F171" s="2"/>
      <c r="G171" s="2"/>
      <c r="H171" s="1"/>
      <c r="J171" s="35"/>
      <c r="K171" s="35"/>
      <c r="L171" s="35"/>
    </row>
    <row r="172" spans="1:12" s="30" customFormat="1" x14ac:dyDescent="0.25">
      <c r="A172" s="29"/>
      <c r="B172" s="3"/>
      <c r="C172" s="2"/>
      <c r="D172" s="2"/>
      <c r="E172" s="2"/>
      <c r="F172" s="2"/>
      <c r="G172" s="2"/>
      <c r="H172" s="1"/>
      <c r="J172" s="35"/>
      <c r="K172" s="35"/>
      <c r="L172" s="35"/>
    </row>
    <row r="173" spans="1:12" s="30" customFormat="1" x14ac:dyDescent="0.25">
      <c r="A173" s="29"/>
      <c r="B173" s="3"/>
      <c r="C173" s="2"/>
      <c r="D173" s="28"/>
      <c r="E173" s="2"/>
      <c r="F173" s="2"/>
      <c r="G173" s="2"/>
      <c r="H173" s="1"/>
      <c r="J173" s="35"/>
      <c r="K173" s="35"/>
      <c r="L173" s="35"/>
    </row>
    <row r="174" spans="1:12" s="30" customFormat="1" x14ac:dyDescent="0.25">
      <c r="A174" s="29"/>
      <c r="B174" s="3"/>
      <c r="C174" s="2"/>
      <c r="D174" s="2"/>
      <c r="E174" s="2"/>
      <c r="F174" s="2"/>
      <c r="G174" s="2"/>
      <c r="H174" s="1"/>
      <c r="J174" s="35"/>
      <c r="K174" s="35"/>
      <c r="L174" s="35"/>
    </row>
    <row r="175" spans="1:12" s="30" customFormat="1" x14ac:dyDescent="0.25">
      <c r="A175" s="29"/>
      <c r="B175" s="3"/>
      <c r="C175" s="2"/>
      <c r="D175" s="2"/>
      <c r="E175" s="2"/>
      <c r="F175" s="2"/>
      <c r="G175" s="2"/>
      <c r="H175" s="1"/>
      <c r="J175" s="35"/>
      <c r="K175" s="35"/>
      <c r="L175" s="35"/>
    </row>
    <row r="176" spans="1:12" s="30" customFormat="1" x14ac:dyDescent="0.25">
      <c r="A176" s="29"/>
      <c r="B176" s="3"/>
      <c r="C176" s="2"/>
      <c r="D176" s="2"/>
      <c r="E176" s="2"/>
      <c r="F176" s="2"/>
      <c r="G176" s="2"/>
      <c r="H176" s="1"/>
      <c r="J176" s="35"/>
      <c r="K176" s="35"/>
      <c r="L176" s="35"/>
    </row>
    <row r="177" spans="1:12" s="30" customFormat="1" x14ac:dyDescent="0.25">
      <c r="A177" s="29"/>
      <c r="B177" s="3"/>
      <c r="C177" s="2"/>
      <c r="D177" s="2"/>
      <c r="E177" s="2"/>
      <c r="F177" s="2"/>
      <c r="G177" s="2"/>
      <c r="H177" s="1"/>
      <c r="J177" s="35"/>
      <c r="K177" s="35"/>
      <c r="L177" s="35"/>
    </row>
    <row r="178" spans="1:12" s="30" customFormat="1" x14ac:dyDescent="0.25">
      <c r="A178" s="29"/>
      <c r="B178" s="3"/>
      <c r="C178" s="2"/>
      <c r="D178" s="2"/>
      <c r="E178" s="2"/>
      <c r="F178" s="2"/>
      <c r="G178" s="2"/>
      <c r="H178" s="1"/>
      <c r="J178" s="35"/>
      <c r="K178" s="35"/>
      <c r="L178" s="35"/>
    </row>
    <row r="179" spans="1:12" s="30" customFormat="1" x14ac:dyDescent="0.25">
      <c r="A179" s="29"/>
      <c r="B179" s="3"/>
      <c r="C179" s="2"/>
      <c r="D179" s="2"/>
      <c r="E179" s="2"/>
      <c r="F179" s="2"/>
      <c r="G179" s="2"/>
      <c r="H179" s="1"/>
      <c r="J179" s="35"/>
      <c r="K179" s="35"/>
      <c r="L179" s="35"/>
    </row>
    <row r="180" spans="1:12" s="30" customFormat="1" x14ac:dyDescent="0.25">
      <c r="A180" s="29"/>
      <c r="B180" s="3"/>
      <c r="C180" s="2"/>
      <c r="D180" s="2"/>
      <c r="E180" s="2"/>
      <c r="F180" s="2"/>
      <c r="G180" s="2"/>
      <c r="H180" s="1"/>
      <c r="J180" s="35"/>
      <c r="K180" s="35"/>
      <c r="L180" s="35"/>
    </row>
    <row r="181" spans="1:12" s="30" customFormat="1" x14ac:dyDescent="0.25">
      <c r="A181" s="29"/>
      <c r="B181" s="3"/>
      <c r="C181" s="2"/>
      <c r="D181" s="2"/>
      <c r="E181" s="2"/>
      <c r="F181" s="2"/>
      <c r="G181" s="2"/>
      <c r="H181" s="1"/>
      <c r="J181" s="35"/>
      <c r="K181" s="35"/>
      <c r="L181" s="35"/>
    </row>
    <row r="182" spans="1:12" s="30" customFormat="1" x14ac:dyDescent="0.25">
      <c r="A182" s="29"/>
      <c r="B182" s="3"/>
      <c r="C182" s="2"/>
      <c r="D182" s="2"/>
      <c r="E182" s="2"/>
      <c r="F182" s="2"/>
      <c r="G182" s="2"/>
      <c r="H182" s="1"/>
      <c r="J182" s="35"/>
      <c r="K182" s="35"/>
      <c r="L182" s="35"/>
    </row>
    <row r="183" spans="1:12" s="30" customFormat="1" x14ac:dyDescent="0.25">
      <c r="A183" s="29"/>
      <c r="B183" s="3"/>
      <c r="C183" s="2"/>
      <c r="D183" s="2"/>
      <c r="E183" s="2"/>
      <c r="F183" s="2"/>
      <c r="G183" s="2"/>
      <c r="H183" s="1"/>
      <c r="J183" s="35"/>
      <c r="K183" s="35"/>
      <c r="L183" s="35"/>
    </row>
    <row r="184" spans="1:12" s="30" customFormat="1" x14ac:dyDescent="0.25">
      <c r="A184" s="29"/>
      <c r="B184" s="3"/>
      <c r="C184" s="2"/>
      <c r="D184" s="2"/>
      <c r="E184" s="2"/>
      <c r="F184" s="2"/>
      <c r="G184" s="2"/>
      <c r="H184" s="1"/>
      <c r="J184" s="35"/>
      <c r="K184" s="35"/>
      <c r="L184" s="35"/>
    </row>
    <row r="185" spans="1:12" s="30" customFormat="1" x14ac:dyDescent="0.25">
      <c r="A185" s="29"/>
      <c r="B185" s="3"/>
      <c r="C185" s="2"/>
      <c r="D185" s="2"/>
      <c r="E185" s="2"/>
      <c r="F185" s="2"/>
      <c r="G185" s="2"/>
      <c r="H185" s="1"/>
      <c r="J185" s="35"/>
      <c r="K185" s="35"/>
      <c r="L185" s="35"/>
    </row>
  </sheetData>
  <mergeCells count="10">
    <mergeCell ref="B166:H166"/>
    <mergeCell ref="B167:H167"/>
    <mergeCell ref="H7:H8"/>
    <mergeCell ref="B7:B8"/>
    <mergeCell ref="C7:G7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76" fitToHeight="4" orientation="landscape" r:id="rId1"/>
  <rowBreaks count="1" manualBreakCount="1">
    <brk id="83" min="1" max="7" man="1"/>
  </rowBreaks>
  <ignoredErrors>
    <ignoredError sqref="C18:D18 C28:D28 C38:D38 C83:G83 C123:D123 C150:D150 F18:G18 F28:G28 F38:G38 C71:D71 F71:G71 C84:D85 F84:G85 F123:G123 F150:G150 C48:D48 F48:G48 C58:D58 F58:G58 C62:D62 F62:G62 C75:D75 F75:G75 C93:D93 F93:G93 C103:D103 F103:G103 C113:D113 F113:G113 C133:D133 F133:G133 C137:D137 F137:G137 C146:D146 F146:G1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 COG</vt:lpstr>
      <vt:lpstr>'F6a COG'!Área_de_impresión</vt:lpstr>
      <vt:lpstr>'F6a COG'!Títulos_a_imprimir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Adriana Yaresi Cuello Corpus</cp:lastModifiedBy>
  <cp:lastPrinted>2021-04-29T15:21:02Z</cp:lastPrinted>
  <dcterms:created xsi:type="dcterms:W3CDTF">2020-04-30T23:57:09Z</dcterms:created>
  <dcterms:modified xsi:type="dcterms:W3CDTF">2022-01-30T03:42:55Z</dcterms:modified>
</cp:coreProperties>
</file>