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Z:\2022\Trimestral\1er Trimestre\04. Formatos LDF CONAC 1 Trimestre\03. Reportes Validados\"/>
    </mc:Choice>
  </mc:AlternateContent>
  <xr:revisionPtr revIDLastSave="0" documentId="13_ncr:1_{D28A6A93-D839-4F83-93DC-8B67D969A6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a COG" sheetId="1" r:id="rId1"/>
  </sheets>
  <definedNames>
    <definedName name="_xlnm.Print_Area" localSheetId="0">'F6a COG'!$B$2:$H$167</definedName>
    <definedName name="_xlnm.Print_Titles" localSheetId="0">'F6a COG'!$2:$8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8" i="1" l="1"/>
  <c r="E140" i="1" l="1"/>
  <c r="H140" i="1" s="1"/>
  <c r="E116" i="1"/>
  <c r="E96" i="1"/>
  <c r="E127" i="1"/>
  <c r="E131" i="1"/>
  <c r="E144" i="1"/>
  <c r="E87" i="1"/>
  <c r="E132" i="1"/>
  <c r="E118" i="1"/>
  <c r="E130" i="1"/>
  <c r="E109" i="1"/>
  <c r="E145" i="1"/>
  <c r="E156" i="1"/>
  <c r="E88" i="1"/>
  <c r="E90" i="1"/>
  <c r="E100" i="1"/>
  <c r="H100" i="1" s="1"/>
  <c r="E154" i="1"/>
  <c r="E111" i="1"/>
  <c r="E106" i="1"/>
  <c r="E149" i="1"/>
  <c r="G103" i="1"/>
  <c r="C146" i="1"/>
  <c r="E126" i="1"/>
  <c r="E102" i="1"/>
  <c r="E91" i="1"/>
  <c r="H91" i="1" s="1"/>
  <c r="E101" i="1"/>
  <c r="H101" i="1" s="1"/>
  <c r="E105" i="1"/>
  <c r="E122" i="1"/>
  <c r="E112" i="1"/>
  <c r="H112" i="1" s="1"/>
  <c r="D123" i="1"/>
  <c r="E115" i="1"/>
  <c r="G133" i="1"/>
  <c r="G137" i="1"/>
  <c r="D103" i="1"/>
  <c r="E148" i="1"/>
  <c r="G123" i="1"/>
  <c r="H144" i="1"/>
  <c r="H87" i="1"/>
  <c r="D133" i="1"/>
  <c r="E114" i="1"/>
  <c r="C113" i="1"/>
  <c r="E98" i="1"/>
  <c r="H132" i="1"/>
  <c r="F146" i="1"/>
  <c r="F113" i="1"/>
  <c r="H118" i="1"/>
  <c r="D93" i="1"/>
  <c r="E86" i="1"/>
  <c r="C85" i="1"/>
  <c r="E141" i="1"/>
  <c r="E153" i="1"/>
  <c r="E136" i="1"/>
  <c r="D137" i="1"/>
  <c r="E139" i="1"/>
  <c r="C137" i="1"/>
  <c r="E138" i="1"/>
  <c r="G150" i="1"/>
  <c r="E108" i="1"/>
  <c r="G93" i="1"/>
  <c r="E107" i="1"/>
  <c r="E125" i="1"/>
  <c r="G146" i="1"/>
  <c r="E129" i="1"/>
  <c r="E152" i="1"/>
  <c r="F150" i="1"/>
  <c r="E95" i="1"/>
  <c r="G113" i="1"/>
  <c r="E143" i="1"/>
  <c r="E117" i="1"/>
  <c r="E124" i="1"/>
  <c r="C123" i="1"/>
  <c r="F103" i="1"/>
  <c r="E120" i="1"/>
  <c r="F137" i="1"/>
  <c r="E110" i="1"/>
  <c r="E99" i="1"/>
  <c r="E94" i="1"/>
  <c r="C93" i="1"/>
  <c r="G85" i="1"/>
  <c r="E157" i="1"/>
  <c r="E92" i="1"/>
  <c r="E89" i="1"/>
  <c r="F133" i="1"/>
  <c r="F123" i="1"/>
  <c r="E134" i="1"/>
  <c r="C133" i="1"/>
  <c r="F93" i="1"/>
  <c r="D113" i="1"/>
  <c r="E147" i="1"/>
  <c r="D146" i="1"/>
  <c r="E135" i="1"/>
  <c r="E155" i="1"/>
  <c r="E142" i="1"/>
  <c r="D150" i="1"/>
  <c r="E97" i="1"/>
  <c r="C103" i="1"/>
  <c r="E104" i="1"/>
  <c r="E119" i="1"/>
  <c r="F85" i="1"/>
  <c r="E151" i="1"/>
  <c r="C150" i="1"/>
  <c r="E128" i="1"/>
  <c r="E121" i="1"/>
  <c r="D85" i="1"/>
  <c r="D62" i="1" l="1"/>
  <c r="C62" i="1"/>
  <c r="G62" i="1"/>
  <c r="F62" i="1"/>
  <c r="H115" i="1"/>
  <c r="H135" i="1"/>
  <c r="H124" i="1"/>
  <c r="E54" i="1"/>
  <c r="H143" i="1"/>
  <c r="H136" i="1"/>
  <c r="E32" i="1"/>
  <c r="E69" i="1"/>
  <c r="E50" i="1"/>
  <c r="H153" i="1"/>
  <c r="H102" i="1"/>
  <c r="H111" i="1"/>
  <c r="H145" i="1"/>
  <c r="E133" i="1"/>
  <c r="H95" i="1"/>
  <c r="H141" i="1"/>
  <c r="H134" i="1"/>
  <c r="H129" i="1"/>
  <c r="H126" i="1"/>
  <c r="H154" i="1"/>
  <c r="H109" i="1"/>
  <c r="H131" i="1"/>
  <c r="D84" i="1"/>
  <c r="E16" i="1"/>
  <c r="F10" i="1"/>
  <c r="E66" i="1"/>
  <c r="H89" i="1"/>
  <c r="E30" i="1"/>
  <c r="H152" i="1"/>
  <c r="H86" i="1"/>
  <c r="E35" i="1"/>
  <c r="H121" i="1"/>
  <c r="G58" i="1"/>
  <c r="E46" i="1"/>
  <c r="E65" i="1"/>
  <c r="H92" i="1"/>
  <c r="H125" i="1"/>
  <c r="E13" i="1"/>
  <c r="H122" i="1"/>
  <c r="H130" i="1"/>
  <c r="H127" i="1"/>
  <c r="E51" i="1"/>
  <c r="H157" i="1"/>
  <c r="H107" i="1"/>
  <c r="H108" i="1"/>
  <c r="D75" i="1"/>
  <c r="G84" i="1"/>
  <c r="D71" i="1"/>
  <c r="H98" i="1"/>
  <c r="H105" i="1"/>
  <c r="H90" i="1"/>
  <c r="H96" i="1"/>
  <c r="H104" i="1"/>
  <c r="E64" i="1"/>
  <c r="H97" i="1"/>
  <c r="E93" i="1"/>
  <c r="E80" i="1"/>
  <c r="H99" i="1"/>
  <c r="E73" i="1"/>
  <c r="H138" i="1"/>
  <c r="E150" i="1"/>
  <c r="H151" i="1"/>
  <c r="E103" i="1"/>
  <c r="H94" i="1"/>
  <c r="E22" i="1"/>
  <c r="H110" i="1"/>
  <c r="H120" i="1"/>
  <c r="E78" i="1"/>
  <c r="E137" i="1"/>
  <c r="H114" i="1"/>
  <c r="E24" i="1"/>
  <c r="H149" i="1"/>
  <c r="H88" i="1"/>
  <c r="H116" i="1"/>
  <c r="H119" i="1"/>
  <c r="H142" i="1"/>
  <c r="E146" i="1"/>
  <c r="E42" i="1"/>
  <c r="H139" i="1"/>
  <c r="H128" i="1"/>
  <c r="E70" i="1"/>
  <c r="E61" i="1"/>
  <c r="E52" i="1"/>
  <c r="H155" i="1"/>
  <c r="H147" i="1"/>
  <c r="E21" i="1"/>
  <c r="E74" i="1"/>
  <c r="E123" i="1"/>
  <c r="H117" i="1"/>
  <c r="H148" i="1"/>
  <c r="H106" i="1"/>
  <c r="H156" i="1"/>
  <c r="F58" i="1"/>
  <c r="F38" i="1"/>
  <c r="E27" i="1"/>
  <c r="E14" i="1"/>
  <c r="E63" i="1"/>
  <c r="E40" i="1"/>
  <c r="E81" i="1"/>
  <c r="G48" i="1"/>
  <c r="E45" i="1"/>
  <c r="C38" i="1"/>
  <c r="E53" i="1"/>
  <c r="F28" i="1"/>
  <c r="E39" i="1"/>
  <c r="D38" i="1"/>
  <c r="G18" i="1"/>
  <c r="F48" i="1"/>
  <c r="C28" i="1"/>
  <c r="E41" i="1"/>
  <c r="E11" i="1"/>
  <c r="D10" i="1"/>
  <c r="E44" i="1"/>
  <c r="C71" i="1"/>
  <c r="E72" i="1"/>
  <c r="F84" i="1"/>
  <c r="E37" i="1"/>
  <c r="E82" i="1"/>
  <c r="E57" i="1"/>
  <c r="F75" i="1"/>
  <c r="E85" i="1"/>
  <c r="C84" i="1"/>
  <c r="E36" i="1"/>
  <c r="E33" i="1"/>
  <c r="E12" i="1"/>
  <c r="E56" i="1"/>
  <c r="F18" i="1"/>
  <c r="E15" i="1"/>
  <c r="E26" i="1"/>
  <c r="E79" i="1"/>
  <c r="C18" i="1"/>
  <c r="E19" i="1"/>
  <c r="C58" i="1"/>
  <c r="E59" i="1"/>
  <c r="G38" i="1"/>
  <c r="E34" i="1"/>
  <c r="F71" i="1"/>
  <c r="D18" i="1"/>
  <c r="E77" i="1"/>
  <c r="E76" i="1"/>
  <c r="C75" i="1"/>
  <c r="E43" i="1"/>
  <c r="E17" i="1"/>
  <c r="G28" i="1"/>
  <c r="D48" i="1"/>
  <c r="E49" i="1"/>
  <c r="C48" i="1"/>
  <c r="E25" i="1"/>
  <c r="G71" i="1"/>
  <c r="E67" i="1"/>
  <c r="D58" i="1"/>
  <c r="E113" i="1"/>
  <c r="E55" i="1"/>
  <c r="E47" i="1"/>
  <c r="E60" i="1"/>
  <c r="E20" i="1"/>
  <c r="G10" i="1"/>
  <c r="C10" i="1"/>
  <c r="E29" i="1"/>
  <c r="D28" i="1"/>
  <c r="G75" i="1"/>
  <c r="E31" i="1"/>
  <c r="E23" i="1"/>
  <c r="H80" i="1" l="1"/>
  <c r="H137" i="1"/>
  <c r="H46" i="1"/>
  <c r="H93" i="1"/>
  <c r="H35" i="1"/>
  <c r="H13" i="1"/>
  <c r="H76" i="1"/>
  <c r="H43" i="1"/>
  <c r="E62" i="1"/>
  <c r="H42" i="1"/>
  <c r="H64" i="1"/>
  <c r="H133" i="1"/>
  <c r="H29" i="1"/>
  <c r="H67" i="1"/>
  <c r="E75" i="1"/>
  <c r="H79" i="1"/>
  <c r="H57" i="1"/>
  <c r="H63" i="1"/>
  <c r="H14" i="1"/>
  <c r="H22" i="1"/>
  <c r="H26" i="1"/>
  <c r="H39" i="1"/>
  <c r="H20" i="1"/>
  <c r="H15" i="1"/>
  <c r="H27" i="1"/>
  <c r="H61" i="1"/>
  <c r="H65" i="1"/>
  <c r="H82" i="1"/>
  <c r="H52" i="1"/>
  <c r="H51" i="1"/>
  <c r="H72" i="1"/>
  <c r="H53" i="1"/>
  <c r="H56" i="1"/>
  <c r="E71" i="1"/>
  <c r="H74" i="1"/>
  <c r="H70" i="1"/>
  <c r="H103" i="1"/>
  <c r="H30" i="1"/>
  <c r="H146" i="1"/>
  <c r="H73" i="1"/>
  <c r="H16" i="1"/>
  <c r="H32" i="1"/>
  <c r="H77" i="1"/>
  <c r="H37" i="1"/>
  <c r="H25" i="1"/>
  <c r="H60" i="1"/>
  <c r="H24" i="1"/>
  <c r="H34" i="1"/>
  <c r="H12" i="1"/>
  <c r="H44" i="1"/>
  <c r="H69" i="1"/>
  <c r="H47" i="1"/>
  <c r="H78" i="1"/>
  <c r="H54" i="1"/>
  <c r="H123" i="1"/>
  <c r="H59" i="1"/>
  <c r="H36" i="1"/>
  <c r="H11" i="1"/>
  <c r="H23" i="1"/>
  <c r="H49" i="1"/>
  <c r="H33" i="1"/>
  <c r="H45" i="1"/>
  <c r="H21" i="1"/>
  <c r="H31" i="1"/>
  <c r="H55" i="1"/>
  <c r="E58" i="1"/>
  <c r="E84" i="1"/>
  <c r="H41" i="1"/>
  <c r="H81" i="1"/>
  <c r="H150" i="1"/>
  <c r="H66" i="1"/>
  <c r="H50" i="1"/>
  <c r="H113" i="1"/>
  <c r="H17" i="1"/>
  <c r="H19" i="1"/>
  <c r="H85" i="1"/>
  <c r="H40" i="1"/>
  <c r="F9" i="1"/>
  <c r="G9" i="1"/>
  <c r="E48" i="1"/>
  <c r="E38" i="1"/>
  <c r="E10" i="1"/>
  <c r="D9" i="1"/>
  <c r="E28" i="1"/>
  <c r="C9" i="1"/>
  <c r="C159" i="1" s="1"/>
  <c r="E18" i="1"/>
  <c r="H84" i="1" l="1"/>
  <c r="H71" i="1"/>
  <c r="F159" i="1"/>
  <c r="H58" i="1"/>
  <c r="H10" i="1"/>
  <c r="H18" i="1"/>
  <c r="H28" i="1"/>
  <c r="D159" i="1"/>
  <c r="H38" i="1"/>
  <c r="H48" i="1"/>
  <c r="G159" i="1"/>
  <c r="H75" i="1"/>
  <c r="H62" i="1"/>
  <c r="E9" i="1"/>
  <c r="H9" i="1" l="1"/>
  <c r="E159" i="1"/>
  <c r="H159" i="1" l="1"/>
</calcChain>
</file>

<file path=xl/sharedStrings.xml><?xml version="1.0" encoding="utf-8"?>
<sst xmlns="http://schemas.openxmlformats.org/spreadsheetml/2006/main" count="167" uniqueCount="94">
  <si>
    <t>e) Representa el importe obtenido de la diferencia entre el Egreso Modificado y el Egreso Devengado.</t>
  </si>
  <si>
    <t>d) Esta información se presentará en términos anualizados.</t>
  </si>
  <si>
    <t>Notas:</t>
  </si>
  <si>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</si>
  <si>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</si>
  <si>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</si>
  <si>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</si>
  <si>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</si>
  <si>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</si>
  <si>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</si>
  <si>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</si>
  <si>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</si>
  <si>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</si>
  <si>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</si>
  <si>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</si>
  <si>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</si>
  <si>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</si>
  <si>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</si>
  <si>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>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</si>
  <si>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</si>
  <si>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</si>
  <si>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</si>
  <si>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</si>
  <si>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</si>
  <si>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</si>
  <si>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</si>
  <si>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</si>
  <si>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</si>
  <si>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</si>
  <si>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</si>
  <si>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</si>
  <si>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</si>
  <si>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</si>
  <si>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</si>
  <si>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</si>
  <si>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</si>
  <si>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</si>
  <si>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</si>
  <si>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</si>
  <si>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</si>
  <si>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</si>
  <si>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</si>
  <si>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</si>
  <si>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</si>
  <si>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</si>
  <si>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</si>
  <si>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</si>
  <si>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</si>
  <si>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</si>
  <si>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</si>
  <si>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</si>
  <si>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</si>
  <si>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</si>
  <si>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</si>
  <si>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</si>
  <si>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</si>
  <si>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</si>
  <si>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</si>
  <si>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</si>
  <si>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</si>
  <si>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</si>
  <si>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</si>
  <si>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</si>
  <si>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</si>
  <si>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</si>
  <si>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</si>
  <si>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</si>
  <si>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</si>
  <si>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</si>
  <si>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</si>
  <si>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</si>
  <si>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</si>
  <si>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</si>
  <si>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</si>
  <si>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</si>
  <si>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</si>
  <si>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</si>
  <si>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</si>
  <si>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>I. Gasto No Etiquetado (I=A+B+C+D+E+F+G+H+I)</t>
  </si>
  <si>
    <t xml:space="preserve">Pagado </t>
  </si>
  <si>
    <t>Devengado</t>
  </si>
  <si>
    <t xml:space="preserve">Modificado </t>
  </si>
  <si>
    <t xml:space="preserve">Ampliaciones/
(Reducciones) </t>
  </si>
  <si>
    <t xml:space="preserve">Aprobado (d) </t>
  </si>
  <si>
    <t>Subejercicio  (e)</t>
  </si>
  <si>
    <t>Egresos</t>
  </si>
  <si>
    <t xml:space="preserve">Concepto </t>
  </si>
  <si>
    <t>En miles de pesos</t>
  </si>
  <si>
    <t xml:space="preserve">Clasificación por Objeto del Gasto (Capítulo y Concepto) </t>
  </si>
  <si>
    <t>Estado Analítico del Ejercicio del Presupuesto de Egresos Detallado - LDF</t>
  </si>
  <si>
    <t>GOBIERNO DEL ESTADO DE NUEVO LEÓN</t>
  </si>
  <si>
    <t>Lic. Carlos Alberto Garza Ibarra</t>
  </si>
  <si>
    <t>Secretario de Finanzas y Tesorero General del Estado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</si>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</sst>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>
      <alignment horizontal="left" vertical="top"/>
    </xf>
  </cellStyleXfs>
  <cellXfs count="56">
    <xf numFmtId="0" fontId="0" fillId="0" borderId="0" xfId="0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3" fillId="0" borderId="11" xfId="0" applyFont="1" applyBorder="1" applyAlignment="1">
      <alignment horizontal="left" vertical="center" indent="2"/>
    </xf>
    <xf numFmtId="0" fontId="2" fillId="0" borderId="16" xfId="0" applyFont="1" applyBorder="1" applyAlignment="1">
      <alignment horizontal="left" vertical="center" indent="2"/>
    </xf>
    <xf numFmtId="3" fontId="2" fillId="0" borderId="16" xfId="1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indent="3"/>
    </xf>
    <xf numFmtId="3" fontId="3" fillId="0" borderId="16" xfId="1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 indent="2"/>
    </xf>
    <xf numFmtId="164" fontId="2" fillId="0" borderId="12" xfId="1" applyNumberFormat="1" applyFont="1" applyBorder="1" applyAlignment="1">
      <alignment horizontal="left" vertical="center"/>
    </xf>
    <xf numFmtId="164" fontId="2" fillId="0" borderId="1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3"/>
    </xf>
    <xf numFmtId="165" fontId="3" fillId="0" borderId="11" xfId="1" applyNumberFormat="1" applyFont="1" applyBorder="1" applyAlignment="1">
      <alignment horizontal="right" vertical="center"/>
    </xf>
    <xf numFmtId="165" fontId="2" fillId="0" borderId="16" xfId="1" applyNumberFormat="1" applyFont="1" applyBorder="1" applyAlignment="1">
      <alignment horizontal="right" vertical="center"/>
    </xf>
    <xf numFmtId="165" fontId="2" fillId="0" borderId="12" xfId="1" applyNumberFormat="1" applyFont="1" applyBorder="1" applyAlignment="1">
      <alignment horizontal="right" vertical="center"/>
    </xf>
    <xf numFmtId="165" fontId="3" fillId="0" borderId="12" xfId="1" applyNumberFormat="1" applyFont="1" applyBorder="1" applyAlignment="1">
      <alignment horizontal="right" vertical="center"/>
    </xf>
    <xf numFmtId="165" fontId="3" fillId="0" borderId="16" xfId="1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 wrapText="1" indent="2"/>
    </xf>
    <xf numFmtId="165" fontId="3" fillId="0" borderId="16" xfId="1" applyNumberFormat="1" applyFont="1" applyBorder="1" applyAlignment="1">
      <alignment horizontal="right" vertical="center" wrapText="1"/>
    </xf>
    <xf numFmtId="164" fontId="3" fillId="2" borderId="2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15" xfId="1" applyNumberFormat="1" applyFont="1" applyFill="1" applyBorder="1" applyAlignment="1">
      <alignment horizontal="center" vertical="center"/>
    </xf>
    <xf numFmtId="43" fontId="2" fillId="0" borderId="0" xfId="1" applyNumberFormat="1" applyFont="1" applyFill="1" applyBorder="1"/>
    <xf numFmtId="0" fontId="0" fillId="0" borderId="0" xfId="0" applyFont="1" applyFill="1" applyBorder="1"/>
    <xf numFmtId="0" fontId="0" fillId="0" borderId="0" xfId="0" applyFont="1"/>
    <xf numFmtId="0" fontId="2" fillId="0" borderId="11" xfId="0" applyFont="1" applyBorder="1" applyAlignment="1">
      <alignment horizontal="left" vertical="center" indent="3"/>
    </xf>
    <xf numFmtId="165" fontId="2" fillId="0" borderId="11" xfId="1" applyNumberFormat="1" applyFont="1" applyBorder="1" applyAlignment="1">
      <alignment horizontal="right" vertical="center"/>
    </xf>
    <xf numFmtId="3" fontId="0" fillId="0" borderId="0" xfId="0" applyNumberFormat="1"/>
    <xf numFmtId="3" fontId="0" fillId="0" borderId="0" xfId="0" applyNumberFormat="1" applyAlignment="1">
      <alignment wrapText="1"/>
    </xf>
    <xf numFmtId="3" fontId="0" fillId="0" borderId="0" xfId="0" applyNumberFormat="1" applyFont="1"/>
    <xf numFmtId="0" fontId="8" fillId="0" borderId="0" xfId="0" applyFont="1" applyAlignment="1">
      <alignment horizontal="center" vertical="center"/>
    </xf>
    <xf numFmtId="164" fontId="3" fillId="2" borderId="11" xfId="1" applyNumberFormat="1" applyFont="1" applyFill="1" applyBorder="1" applyAlignment="1">
      <alignment horizontal="center" vertical="center"/>
    </xf>
    <xf numFmtId="164" fontId="3" fillId="2" borderId="12" xfId="1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4" fontId="3" fillId="2" borderId="13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4" xfId="1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C0C0C0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333375</xdr:colOff>
      <xdr:row>1</xdr:row>
      <xdr:rowOff>85725</xdr:rowOff>
    </xdr:from>
    <xdr:to>
      <xdr:col>7</xdr:col>
      <xdr:colOff>756413</xdr:colOff>
      <xdr:row>4</xdr:row>
      <xdr:rowOff>187946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3725" y="276225"/>
          <a:ext cx="423038" cy="673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85"/>
  <sheetViews>
    <sheetView showGridLines="0" tabSelected="1" zoomScaleNormal="100" zoomScaleSheetLayoutView="100" workbookViewId="0">
      <selection activeCell="B2" sqref="B2:H2"/>
    </sheetView>
  </sheetViews>
  <sheetFormatPr baseColWidth="10" defaultRowHeight="15" x14ac:dyDescent="0.25"/>
  <cols>
    <col min="1" max="1" width="11.42578125" style="4"/>
    <col min="2" max="2" width="66.28515625" style="3" customWidth="1"/>
    <col min="3" max="7" width="15.7109375" style="2" customWidth="1"/>
    <col min="8" max="8" width="15.7109375" style="1" customWidth="1"/>
    <col min="9" max="9" width="1.140625" customWidth="1"/>
    <col min="10" max="12" width="11.42578125" style="33"/>
  </cols>
  <sheetData>
    <row r="2" spans="2:8" x14ac:dyDescent="0.25">
      <c r="B2" s="44" t="s">
        <v>90</v>
      </c>
      <c r="C2" s="45"/>
      <c r="D2" s="45"/>
      <c r="E2" s="45"/>
      <c r="F2" s="45"/>
      <c r="G2" s="45"/>
      <c r="H2" s="46"/>
    </row>
    <row r="3" spans="2:8" x14ac:dyDescent="0.25">
      <c r="B3" s="47" t="s">
        <v>89</v>
      </c>
      <c r="C3" s="48"/>
      <c r="D3" s="48"/>
      <c r="E3" s="48"/>
      <c r="F3" s="48"/>
      <c r="G3" s="48"/>
      <c r="H3" s="49"/>
    </row>
    <row r="4" spans="2:8" x14ac:dyDescent="0.25">
      <c r="B4" s="47" t="s">
        <v>88</v>
      </c>
      <c r="C4" s="48"/>
      <c r="D4" s="48"/>
      <c r="E4" s="48"/>
      <c r="F4" s="48"/>
      <c r="G4" s="48"/>
      <c r="H4" s="49"/>
    </row>
    <row r="5" spans="2:8" x14ac:dyDescent="0.25">
      <c r="B5" s="50" t="s">
        <v>93</v>
      </c>
      <c r="C5" s="51"/>
      <c r="D5" s="51"/>
      <c r="E5" s="51"/>
      <c r="F5" s="51"/>
      <c r="G5" s="51"/>
      <c r="H5" s="52"/>
    </row>
    <row r="6" spans="2:8" x14ac:dyDescent="0.25">
      <c r="B6" s="53" t="s">
        <v>87</v>
      </c>
      <c r="C6" s="54"/>
      <c r="D6" s="54"/>
      <c r="E6" s="54"/>
      <c r="F6" s="54"/>
      <c r="G6" s="54"/>
      <c r="H6" s="55"/>
    </row>
    <row r="7" spans="2:8" x14ac:dyDescent="0.25">
      <c r="B7" s="39" t="s">
        <v>86</v>
      </c>
      <c r="C7" s="41" t="s">
        <v>85</v>
      </c>
      <c r="D7" s="42"/>
      <c r="E7" s="42"/>
      <c r="F7" s="42"/>
      <c r="G7" s="43"/>
      <c r="H7" s="37" t="s">
        <v>84</v>
      </c>
    </row>
    <row r="8" spans="2:8" ht="23.25" customHeight="1" x14ac:dyDescent="0.25">
      <c r="B8" s="40"/>
      <c r="C8" s="25" t="s">
        <v>83</v>
      </c>
      <c r="D8" s="26" t="s">
        <v>82</v>
      </c>
      <c r="E8" s="25" t="s">
        <v>81</v>
      </c>
      <c r="F8" s="25" t="s">
        <v>80</v>
      </c>
      <c r="G8" s="27" t="s">
        <v>79</v>
      </c>
      <c r="H8" s="38"/>
    </row>
    <row r="9" spans="2:8" x14ac:dyDescent="0.25">
      <c r="B9" s="8" t="s">
        <v>78</v>
      </c>
      <c r="C9" s="18">
        <f t="shared" ref="C9" si="0">+SUM(C10+C18+C28+C38+C48+C58+C62+C71+C75)</f>
        <v>81552210.488230005</v>
      </c>
      <c r="D9" s="18">
        <f t="shared" ref="D9" si="1">+SUM(D10+D18+D28+D38+D48+D58+D62+D71+D75)</f>
        <v>5793348.9178899992</v>
      </c>
      <c r="E9" s="18">
        <f>C9+D9</f>
        <v>87345559.406120002</v>
      </c>
      <c r="F9" s="18">
        <f t="shared" ref="F9" si="2">+SUM(F10+F18+F28+F38+F48+F58+F62+F71+F75)</f>
        <v>21014230.43039</v>
      </c>
      <c r="G9" s="18">
        <f t="shared" ref="G9" si="3">+SUM(G10+G18+G28+G38+G48+G58+G62+G71+G75)</f>
        <v>19867556.923370004</v>
      </c>
      <c r="H9" s="18">
        <f>E9-F9</f>
        <v>66331328.975730002</v>
      </c>
    </row>
    <row r="10" spans="2:8" x14ac:dyDescent="0.25">
      <c r="B10" s="13" t="s">
        <v>76</v>
      </c>
      <c r="C10" s="22">
        <f t="shared" ref="C10" si="4">+SUM(C11:C17)</f>
        <v>20819928.531280003</v>
      </c>
      <c r="D10" s="22">
        <f t="shared" ref="D10" si="5">+SUM(D11:D17)</f>
        <v>-2492.5391800000798</v>
      </c>
      <c r="E10" s="22">
        <f t="shared" ref="E10:E73" si="6">C10+D10</f>
        <v>20817435.992100004</v>
      </c>
      <c r="F10" s="22">
        <f t="shared" ref="F10" si="7">+SUM(F11:F17)</f>
        <v>3963431.2112099985</v>
      </c>
      <c r="G10" s="22">
        <f t="shared" ref="G10" si="8">+SUM(G11:G17)</f>
        <v>3813953.6362099997</v>
      </c>
      <c r="H10" s="22">
        <f t="shared" ref="H10:H73" si="9">E10-F10</f>
        <v>16854004.780890007</v>
      </c>
    </row>
    <row r="11" spans="2:8" x14ac:dyDescent="0.25">
      <c r="B11" s="11" t="s">
        <v>75</v>
      </c>
      <c r="C11" s="19">
        <v>9798948.7232200019</v>
      </c>
      <c r="D11" s="19">
        <v>46815.241769999833</v>
      </c>
      <c r="E11" s="19">
        <f t="shared" si="6"/>
        <v>9845763.9649900012</v>
      </c>
      <c r="F11" s="19">
        <v>2417546.2583099999</v>
      </c>
      <c r="G11" s="19">
        <v>2417503.3047500001</v>
      </c>
      <c r="H11" s="19">
        <f t="shared" si="9"/>
        <v>7428217.7066800017</v>
      </c>
    </row>
    <row r="12" spans="2:8" x14ac:dyDescent="0.25">
      <c r="B12" s="11" t="s">
        <v>74</v>
      </c>
      <c r="C12" s="19">
        <v>201560.35614000002</v>
      </c>
      <c r="D12" s="19">
        <v>41615.242030000009</v>
      </c>
      <c r="E12" s="19">
        <f t="shared" si="6"/>
        <v>243175.59817000001</v>
      </c>
      <c r="F12" s="19">
        <v>70387.05548000001</v>
      </c>
      <c r="G12" s="19">
        <v>70387.05548000001</v>
      </c>
      <c r="H12" s="19">
        <f t="shared" si="9"/>
        <v>172788.54269</v>
      </c>
    </row>
    <row r="13" spans="2:8" x14ac:dyDescent="0.25">
      <c r="B13" s="11" t="s">
        <v>73</v>
      </c>
      <c r="C13" s="19">
        <v>2496547.3968099998</v>
      </c>
      <c r="D13" s="19">
        <v>18468.318429999941</v>
      </c>
      <c r="E13" s="19">
        <f t="shared" si="6"/>
        <v>2515015.7152399998</v>
      </c>
      <c r="F13" s="19">
        <v>165026.41295000003</v>
      </c>
      <c r="G13" s="19">
        <v>163334.47467000003</v>
      </c>
      <c r="H13" s="19">
        <f t="shared" si="9"/>
        <v>2349989.30229</v>
      </c>
    </row>
    <row r="14" spans="2:8" x14ac:dyDescent="0.25">
      <c r="B14" s="11" t="s">
        <v>72</v>
      </c>
      <c r="C14" s="19">
        <v>2066472.9235800009</v>
      </c>
      <c r="D14" s="19">
        <v>33274.118949999982</v>
      </c>
      <c r="E14" s="19">
        <f t="shared" si="6"/>
        <v>2099747.0425300007</v>
      </c>
      <c r="F14" s="19">
        <v>501014.63428999909</v>
      </c>
      <c r="G14" s="19">
        <v>415381.62988999969</v>
      </c>
      <c r="H14" s="19">
        <f t="shared" si="9"/>
        <v>1598732.4082400016</v>
      </c>
    </row>
    <row r="15" spans="2:8" x14ac:dyDescent="0.25">
      <c r="B15" s="11" t="s">
        <v>71</v>
      </c>
      <c r="C15" s="19">
        <v>4236843.6712199999</v>
      </c>
      <c r="D15" s="19">
        <v>115476.33418000019</v>
      </c>
      <c r="E15" s="19">
        <f t="shared" si="6"/>
        <v>4352320.0054000001</v>
      </c>
      <c r="F15" s="19">
        <v>735699.72849999997</v>
      </c>
      <c r="G15" s="19">
        <v>673590.04974000005</v>
      </c>
      <c r="H15" s="19">
        <f t="shared" si="9"/>
        <v>3616620.2768999999</v>
      </c>
    </row>
    <row r="16" spans="2:8" x14ac:dyDescent="0.25">
      <c r="B16" s="11" t="s">
        <v>70</v>
      </c>
      <c r="C16" s="19">
        <v>1766341.8365799999</v>
      </c>
      <c r="D16" s="19">
        <v>-258141.79454000003</v>
      </c>
      <c r="E16" s="19">
        <f t="shared" si="6"/>
        <v>1508200.0420399997</v>
      </c>
      <c r="F16" s="19">
        <v>0</v>
      </c>
      <c r="G16" s="19">
        <v>0</v>
      </c>
      <c r="H16" s="19">
        <f t="shared" si="9"/>
        <v>1508200.0420399997</v>
      </c>
    </row>
    <row r="17" spans="2:8" x14ac:dyDescent="0.25">
      <c r="B17" s="11" t="s">
        <v>69</v>
      </c>
      <c r="C17" s="19">
        <v>253213.62373000002</v>
      </c>
      <c r="D17" s="19">
        <v>0</v>
      </c>
      <c r="E17" s="19">
        <f t="shared" si="6"/>
        <v>253213.62373000002</v>
      </c>
      <c r="F17" s="19">
        <v>73757.121679999997</v>
      </c>
      <c r="G17" s="19">
        <v>73757.121679999997</v>
      </c>
      <c r="H17" s="19">
        <f t="shared" si="9"/>
        <v>179456.50205000001</v>
      </c>
    </row>
    <row r="18" spans="2:8" x14ac:dyDescent="0.25">
      <c r="B18" s="13" t="s">
        <v>68</v>
      </c>
      <c r="C18" s="22">
        <f t="shared" ref="C18" si="10">+SUM(C19:C27)</f>
        <v>818249.08062999987</v>
      </c>
      <c r="D18" s="22">
        <f t="shared" ref="D18" si="11">+SUM(D19:D27)</f>
        <v>56802.926840000022</v>
      </c>
      <c r="E18" s="22">
        <f t="shared" si="6"/>
        <v>875052.00746999984</v>
      </c>
      <c r="F18" s="22">
        <f t="shared" ref="F18" si="12">+SUM(F19:F27)</f>
        <v>128510.96510999999</v>
      </c>
      <c r="G18" s="22">
        <f t="shared" ref="G18" si="13">+SUM(G19:G27)</f>
        <v>57371.033590000006</v>
      </c>
      <c r="H18" s="22">
        <f t="shared" si="9"/>
        <v>746541.04235999985</v>
      </c>
    </row>
    <row r="19" spans="2:8" x14ac:dyDescent="0.25">
      <c r="B19" s="11" t="s">
        <v>67</v>
      </c>
      <c r="C19" s="19">
        <v>68990.258359999978</v>
      </c>
      <c r="D19" s="19">
        <v>59361.278459999994</v>
      </c>
      <c r="E19" s="19">
        <f t="shared" si="6"/>
        <v>128351.53681999998</v>
      </c>
      <c r="F19" s="19">
        <v>8317.3012099999942</v>
      </c>
      <c r="G19" s="19">
        <v>770.9985200000001</v>
      </c>
      <c r="H19" s="19">
        <f t="shared" si="9"/>
        <v>120034.23560999999</v>
      </c>
    </row>
    <row r="20" spans="2:8" x14ac:dyDescent="0.25">
      <c r="B20" s="11" t="s">
        <v>66</v>
      </c>
      <c r="C20" s="19">
        <v>444586.7101299999</v>
      </c>
      <c r="D20" s="19">
        <v>-59772.649869999979</v>
      </c>
      <c r="E20" s="19">
        <f t="shared" si="6"/>
        <v>384814.06025999994</v>
      </c>
      <c r="F20" s="19">
        <v>20647.430249999998</v>
      </c>
      <c r="G20" s="19">
        <v>1669.6567299999997</v>
      </c>
      <c r="H20" s="19">
        <f t="shared" si="9"/>
        <v>364166.63000999996</v>
      </c>
    </row>
    <row r="21" spans="2:8" x14ac:dyDescent="0.25">
      <c r="B21" s="11" t="s">
        <v>65</v>
      </c>
      <c r="C21" s="19">
        <v>0</v>
      </c>
      <c r="D21" s="19">
        <v>0</v>
      </c>
      <c r="E21" s="19">
        <f t="shared" si="6"/>
        <v>0</v>
      </c>
      <c r="F21" s="19">
        <v>0</v>
      </c>
      <c r="G21" s="19">
        <v>0</v>
      </c>
      <c r="H21" s="19">
        <f t="shared" si="9"/>
        <v>0</v>
      </c>
    </row>
    <row r="22" spans="2:8" x14ac:dyDescent="0.25">
      <c r="B22" s="11" t="s">
        <v>64</v>
      </c>
      <c r="C22" s="19">
        <v>7868.6112599999997</v>
      </c>
      <c r="D22" s="19">
        <v>60682.49497</v>
      </c>
      <c r="E22" s="19">
        <f t="shared" si="6"/>
        <v>68551.106230000005</v>
      </c>
      <c r="F22" s="19">
        <v>1723.9715299999998</v>
      </c>
      <c r="G22" s="19">
        <v>1182.7527399999997</v>
      </c>
      <c r="H22" s="19">
        <f t="shared" si="9"/>
        <v>66827.13470000001</v>
      </c>
    </row>
    <row r="23" spans="2:8" x14ac:dyDescent="0.25">
      <c r="B23" s="11" t="s">
        <v>63</v>
      </c>
      <c r="C23" s="19">
        <v>9274.6274799999992</v>
      </c>
      <c r="D23" s="19">
        <v>596.99686999999994</v>
      </c>
      <c r="E23" s="19">
        <f t="shared" si="6"/>
        <v>9871.6243499999982</v>
      </c>
      <c r="F23" s="19">
        <v>368.63740999999993</v>
      </c>
      <c r="G23" s="19">
        <v>330.35157999999996</v>
      </c>
      <c r="H23" s="19">
        <f t="shared" si="9"/>
        <v>9502.9869399999989</v>
      </c>
    </row>
    <row r="24" spans="2:8" x14ac:dyDescent="0.25">
      <c r="B24" s="11" t="s">
        <v>62</v>
      </c>
      <c r="C24" s="19">
        <v>236875.23075000013</v>
      </c>
      <c r="D24" s="19">
        <v>8953.00216</v>
      </c>
      <c r="E24" s="19">
        <f t="shared" si="6"/>
        <v>245828.23291000014</v>
      </c>
      <c r="F24" s="19">
        <v>90720.129289999997</v>
      </c>
      <c r="G24" s="19">
        <v>52047.495350000005</v>
      </c>
      <c r="H24" s="19">
        <f t="shared" si="9"/>
        <v>155108.10362000013</v>
      </c>
    </row>
    <row r="25" spans="2:8" x14ac:dyDescent="0.25">
      <c r="B25" s="11" t="s">
        <v>61</v>
      </c>
      <c r="C25" s="19">
        <v>45354.584009999991</v>
      </c>
      <c r="D25" s="19">
        <v>-16565.447669999998</v>
      </c>
      <c r="E25" s="19">
        <f t="shared" si="6"/>
        <v>28789.136339999994</v>
      </c>
      <c r="F25" s="19">
        <v>5336.4452999999994</v>
      </c>
      <c r="G25" s="19">
        <v>164.89477999999997</v>
      </c>
      <c r="H25" s="19">
        <f t="shared" si="9"/>
        <v>23452.691039999994</v>
      </c>
    </row>
    <row r="26" spans="2:8" x14ac:dyDescent="0.25">
      <c r="B26" s="11" t="s">
        <v>60</v>
      </c>
      <c r="C26" s="19">
        <v>0</v>
      </c>
      <c r="D26" s="19">
        <v>3362.0740499999997</v>
      </c>
      <c r="E26" s="19">
        <f t="shared" si="6"/>
        <v>3362.0740499999997</v>
      </c>
      <c r="F26" s="19">
        <v>1120.6913500000001</v>
      </c>
      <c r="G26" s="19">
        <v>1120.6913500000001</v>
      </c>
      <c r="H26" s="19">
        <f t="shared" si="9"/>
        <v>2241.3826999999997</v>
      </c>
    </row>
    <row r="27" spans="2:8" x14ac:dyDescent="0.25">
      <c r="B27" s="11" t="s">
        <v>59</v>
      </c>
      <c r="C27" s="19">
        <v>5299.0586400000002</v>
      </c>
      <c r="D27" s="19">
        <v>185.17787000000004</v>
      </c>
      <c r="E27" s="19">
        <f t="shared" si="6"/>
        <v>5484.2365100000006</v>
      </c>
      <c r="F27" s="19">
        <v>276.35876999999999</v>
      </c>
      <c r="G27" s="19">
        <v>84.192540000000008</v>
      </c>
      <c r="H27" s="19">
        <f t="shared" si="9"/>
        <v>5207.8777400000008</v>
      </c>
    </row>
    <row r="28" spans="2:8" x14ac:dyDescent="0.25">
      <c r="B28" s="13" t="s">
        <v>58</v>
      </c>
      <c r="C28" s="22">
        <f t="shared" ref="C28" si="14">+SUM(C29:C37)</f>
        <v>2691499.44307</v>
      </c>
      <c r="D28" s="22">
        <f t="shared" ref="D28" si="15">+SUM(D29:D37)</f>
        <v>701042.87386000005</v>
      </c>
      <c r="E28" s="22">
        <f t="shared" si="6"/>
        <v>3392542.3169300002</v>
      </c>
      <c r="F28" s="22">
        <f t="shared" ref="F28" si="16">+SUM(F29:F37)</f>
        <v>513896.4116600001</v>
      </c>
      <c r="G28" s="22">
        <f t="shared" ref="G28" si="17">+SUM(G29:G37)</f>
        <v>405250.17686999997</v>
      </c>
      <c r="H28" s="22">
        <f t="shared" si="9"/>
        <v>2878645.90527</v>
      </c>
    </row>
    <row r="29" spans="2:8" x14ac:dyDescent="0.25">
      <c r="B29" s="11" t="s">
        <v>57</v>
      </c>
      <c r="C29" s="19">
        <v>449051.78788000008</v>
      </c>
      <c r="D29" s="19">
        <v>174359.72691000008</v>
      </c>
      <c r="E29" s="19">
        <f t="shared" si="6"/>
        <v>623411.51479000016</v>
      </c>
      <c r="F29" s="19">
        <v>99255.217880000026</v>
      </c>
      <c r="G29" s="19">
        <v>53519.982639999995</v>
      </c>
      <c r="H29" s="19">
        <f t="shared" si="9"/>
        <v>524156.29691000015</v>
      </c>
    </row>
    <row r="30" spans="2:8" x14ac:dyDescent="0.25">
      <c r="B30" s="11" t="s">
        <v>56</v>
      </c>
      <c r="C30" s="19">
        <v>471415.37749999994</v>
      </c>
      <c r="D30" s="19">
        <v>54070.880480000007</v>
      </c>
      <c r="E30" s="19">
        <f t="shared" si="6"/>
        <v>525486.25797999999</v>
      </c>
      <c r="F30" s="19">
        <v>65502.977280000006</v>
      </c>
      <c r="G30" s="19">
        <v>51540.329720000009</v>
      </c>
      <c r="H30" s="19">
        <f t="shared" si="9"/>
        <v>459983.2807</v>
      </c>
    </row>
    <row r="31" spans="2:8" x14ac:dyDescent="0.25">
      <c r="B31" s="11" t="s">
        <v>55</v>
      </c>
      <c r="C31" s="19">
        <v>532726.79169999994</v>
      </c>
      <c r="D31" s="19">
        <v>238357.31326999998</v>
      </c>
      <c r="E31" s="19">
        <f t="shared" si="6"/>
        <v>771084.10496999999</v>
      </c>
      <c r="F31" s="19">
        <v>68192.922659999997</v>
      </c>
      <c r="G31" s="19">
        <v>57848.991999999991</v>
      </c>
      <c r="H31" s="19">
        <f t="shared" si="9"/>
        <v>702891.18230999995</v>
      </c>
    </row>
    <row r="32" spans="2:8" x14ac:dyDescent="0.25">
      <c r="B32" s="11" t="s">
        <v>54</v>
      </c>
      <c r="C32" s="19">
        <v>203495.16437000013</v>
      </c>
      <c r="D32" s="19">
        <v>217278.37372</v>
      </c>
      <c r="E32" s="19">
        <f t="shared" si="6"/>
        <v>420773.53809000016</v>
      </c>
      <c r="F32" s="19">
        <v>17371.942849999999</v>
      </c>
      <c r="G32" s="19">
        <v>3512.7227499999999</v>
      </c>
      <c r="H32" s="19">
        <f t="shared" si="9"/>
        <v>403401.59524000017</v>
      </c>
    </row>
    <row r="33" spans="1:12" x14ac:dyDescent="0.25">
      <c r="B33" s="11" t="s">
        <v>53</v>
      </c>
      <c r="C33" s="19">
        <v>233582.34662999999</v>
      </c>
      <c r="D33" s="19">
        <v>4525.8898700000036</v>
      </c>
      <c r="E33" s="19">
        <f t="shared" si="6"/>
        <v>238108.2365</v>
      </c>
      <c r="F33" s="19">
        <v>26166.786590000003</v>
      </c>
      <c r="G33" s="19">
        <v>6671.7231000000002</v>
      </c>
      <c r="H33" s="19">
        <f t="shared" si="9"/>
        <v>211941.44991</v>
      </c>
    </row>
    <row r="34" spans="1:12" x14ac:dyDescent="0.25">
      <c r="B34" s="11" t="s">
        <v>52</v>
      </c>
      <c r="C34" s="19">
        <v>168615.73111000002</v>
      </c>
      <c r="D34" s="19">
        <v>-6486.4300099999937</v>
      </c>
      <c r="E34" s="19">
        <f t="shared" si="6"/>
        <v>162129.30110000004</v>
      </c>
      <c r="F34" s="19">
        <v>14972.90992</v>
      </c>
      <c r="G34" s="19">
        <v>13611.4683</v>
      </c>
      <c r="H34" s="19">
        <f t="shared" si="9"/>
        <v>147156.39118000004</v>
      </c>
    </row>
    <row r="35" spans="1:12" x14ac:dyDescent="0.25">
      <c r="B35" s="11" t="s">
        <v>51</v>
      </c>
      <c r="C35" s="19">
        <v>26712.188170000005</v>
      </c>
      <c r="D35" s="19">
        <v>3834.1915200000012</v>
      </c>
      <c r="E35" s="19">
        <f t="shared" si="6"/>
        <v>30546.379690000005</v>
      </c>
      <c r="F35" s="19">
        <v>4999.2599399999972</v>
      </c>
      <c r="G35" s="19">
        <v>4280.0258800000001</v>
      </c>
      <c r="H35" s="19">
        <f t="shared" si="9"/>
        <v>25547.119750000009</v>
      </c>
    </row>
    <row r="36" spans="1:12" x14ac:dyDescent="0.25">
      <c r="B36" s="11" t="s">
        <v>50</v>
      </c>
      <c r="C36" s="19">
        <v>21028.385979999995</v>
      </c>
      <c r="D36" s="19">
        <v>23823.717180000003</v>
      </c>
      <c r="E36" s="19">
        <f t="shared" si="6"/>
        <v>44852.103159999999</v>
      </c>
      <c r="F36" s="19">
        <v>1745.1535499999998</v>
      </c>
      <c r="G36" s="19">
        <v>557.68121999999994</v>
      </c>
      <c r="H36" s="19">
        <f t="shared" si="9"/>
        <v>43106.949609999996</v>
      </c>
    </row>
    <row r="37" spans="1:12" x14ac:dyDescent="0.25">
      <c r="B37" s="11" t="s">
        <v>49</v>
      </c>
      <c r="C37" s="19">
        <v>584871.66972999997</v>
      </c>
      <c r="D37" s="19">
        <v>-8720.7890800000023</v>
      </c>
      <c r="E37" s="19">
        <f t="shared" si="6"/>
        <v>576150.88064999995</v>
      </c>
      <c r="F37" s="19">
        <v>215689.24099000002</v>
      </c>
      <c r="G37" s="19">
        <v>213707.25125999999</v>
      </c>
      <c r="H37" s="19">
        <f t="shared" si="9"/>
        <v>360461.63965999993</v>
      </c>
    </row>
    <row r="38" spans="1:12" s="6" customFormat="1" ht="22.5" x14ac:dyDescent="0.25">
      <c r="A38" s="7"/>
      <c r="B38" s="23" t="s">
        <v>48</v>
      </c>
      <c r="C38" s="24">
        <f t="shared" ref="C38" si="18">+SUM(C39:C47)</f>
        <v>25726605.747200005</v>
      </c>
      <c r="D38" s="24">
        <f t="shared" ref="D38" si="19">+SUM(D39:D47)</f>
        <v>5554563.5412999997</v>
      </c>
      <c r="E38" s="24">
        <f t="shared" si="6"/>
        <v>31281169.288500004</v>
      </c>
      <c r="F38" s="24">
        <f t="shared" ref="F38" si="20">+SUM(F39:F47)</f>
        <v>9777866.3437399995</v>
      </c>
      <c r="G38" s="24">
        <f t="shared" ref="G38" si="21">+SUM(G39:G47)</f>
        <v>9293864.6280799992</v>
      </c>
      <c r="H38" s="24">
        <f t="shared" si="9"/>
        <v>21503302.944760002</v>
      </c>
      <c r="J38" s="33"/>
      <c r="K38" s="34"/>
      <c r="L38" s="34"/>
    </row>
    <row r="39" spans="1:12" x14ac:dyDescent="0.25">
      <c r="B39" s="11" t="s">
        <v>47</v>
      </c>
      <c r="C39" s="19">
        <v>17828328.451230004</v>
      </c>
      <c r="D39" s="19">
        <v>4323098.8148299996</v>
      </c>
      <c r="E39" s="19">
        <f t="shared" si="6"/>
        <v>22151427.266060002</v>
      </c>
      <c r="F39" s="19">
        <v>7812597.3678999981</v>
      </c>
      <c r="G39" s="19">
        <v>7393219.1220299983</v>
      </c>
      <c r="H39" s="19">
        <f t="shared" si="9"/>
        <v>14338829.898160003</v>
      </c>
    </row>
    <row r="40" spans="1:12" x14ac:dyDescent="0.25">
      <c r="B40" s="11" t="s">
        <v>46</v>
      </c>
      <c r="C40" s="19">
        <v>4053254.3637700002</v>
      </c>
      <c r="D40" s="19">
        <v>1393988.2902100005</v>
      </c>
      <c r="E40" s="19">
        <f t="shared" si="6"/>
        <v>5447242.6539800009</v>
      </c>
      <c r="F40" s="19">
        <v>1401003.1517000003</v>
      </c>
      <c r="G40" s="19">
        <v>1377566.2601300001</v>
      </c>
      <c r="H40" s="19">
        <f t="shared" si="9"/>
        <v>4046239.5022800006</v>
      </c>
    </row>
    <row r="41" spans="1:12" x14ac:dyDescent="0.25">
      <c r="B41" s="11" t="s">
        <v>45</v>
      </c>
      <c r="C41" s="19">
        <v>123657.117</v>
      </c>
      <c r="D41" s="19">
        <v>-17334.543000000001</v>
      </c>
      <c r="E41" s="19">
        <f t="shared" si="6"/>
        <v>106322.57399999999</v>
      </c>
      <c r="F41" s="19">
        <v>0</v>
      </c>
      <c r="G41" s="19">
        <v>0</v>
      </c>
      <c r="H41" s="19">
        <f t="shared" si="9"/>
        <v>106322.57399999999</v>
      </c>
    </row>
    <row r="42" spans="1:12" x14ac:dyDescent="0.25">
      <c r="B42" s="11" t="s">
        <v>44</v>
      </c>
      <c r="C42" s="19">
        <v>1019379.27806</v>
      </c>
      <c r="D42" s="19">
        <v>-148114.26467000003</v>
      </c>
      <c r="E42" s="19">
        <f t="shared" si="6"/>
        <v>871265.01338999998</v>
      </c>
      <c r="F42" s="19">
        <v>87179.460229999997</v>
      </c>
      <c r="G42" s="19">
        <v>46730.941189999998</v>
      </c>
      <c r="H42" s="19">
        <f t="shared" si="9"/>
        <v>784085.55316000001</v>
      </c>
    </row>
    <row r="43" spans="1:12" x14ac:dyDescent="0.25">
      <c r="B43" s="11" t="s">
        <v>43</v>
      </c>
      <c r="C43" s="19">
        <v>2701986.5371399997</v>
      </c>
      <c r="D43" s="19">
        <v>738.05918000000008</v>
      </c>
      <c r="E43" s="19">
        <f t="shared" si="6"/>
        <v>2702724.5963199995</v>
      </c>
      <c r="F43" s="19">
        <v>474899.17916</v>
      </c>
      <c r="G43" s="19">
        <v>474161.11998000002</v>
      </c>
      <c r="H43" s="19">
        <f t="shared" si="9"/>
        <v>2227825.4171599997</v>
      </c>
    </row>
    <row r="44" spans="1:12" x14ac:dyDescent="0.25">
      <c r="B44" s="11" t="s">
        <v>42</v>
      </c>
      <c r="C44" s="19">
        <v>0</v>
      </c>
      <c r="D44" s="19">
        <v>0</v>
      </c>
      <c r="E44" s="19">
        <f t="shared" si="6"/>
        <v>0</v>
      </c>
      <c r="F44" s="19">
        <v>0</v>
      </c>
      <c r="G44" s="19">
        <v>0</v>
      </c>
      <c r="H44" s="19">
        <f t="shared" si="9"/>
        <v>0</v>
      </c>
    </row>
    <row r="45" spans="1:12" x14ac:dyDescent="0.25">
      <c r="B45" s="11" t="s">
        <v>41</v>
      </c>
      <c r="C45" s="19">
        <v>0</v>
      </c>
      <c r="D45" s="19">
        <v>0</v>
      </c>
      <c r="E45" s="19">
        <f t="shared" si="6"/>
        <v>0</v>
      </c>
      <c r="F45" s="19">
        <v>0</v>
      </c>
      <c r="G45" s="19">
        <v>0</v>
      </c>
      <c r="H45" s="19">
        <f t="shared" si="9"/>
        <v>0</v>
      </c>
    </row>
    <row r="46" spans="1:12" x14ac:dyDescent="0.25">
      <c r="B46" s="11" t="s">
        <v>40</v>
      </c>
      <c r="C46" s="19">
        <v>0</v>
      </c>
      <c r="D46" s="19">
        <v>2187.1847499999999</v>
      </c>
      <c r="E46" s="19">
        <f t="shared" si="6"/>
        <v>2187.1847499999999</v>
      </c>
      <c r="F46" s="19">
        <v>2187.1847499999999</v>
      </c>
      <c r="G46" s="19">
        <v>2187.1847499999999</v>
      </c>
      <c r="H46" s="19">
        <f t="shared" si="9"/>
        <v>0</v>
      </c>
    </row>
    <row r="47" spans="1:12" x14ac:dyDescent="0.25">
      <c r="B47" s="11" t="s">
        <v>39</v>
      </c>
      <c r="C47" s="19">
        <v>0</v>
      </c>
      <c r="D47" s="19">
        <v>0</v>
      </c>
      <c r="E47" s="19">
        <f t="shared" si="6"/>
        <v>0</v>
      </c>
      <c r="F47" s="19">
        <v>0</v>
      </c>
      <c r="G47" s="19">
        <v>0</v>
      </c>
      <c r="H47" s="19">
        <f t="shared" si="9"/>
        <v>0</v>
      </c>
    </row>
    <row r="48" spans="1:12" x14ac:dyDescent="0.25">
      <c r="B48" s="13" t="s">
        <v>38</v>
      </c>
      <c r="C48" s="22">
        <f t="shared" ref="C48" si="22">+SUM(C49:C57)</f>
        <v>2236889.9471399998</v>
      </c>
      <c r="D48" s="22">
        <f t="shared" ref="D48" si="23">+SUM(D49:D57)</f>
        <v>-617572.46175999998</v>
      </c>
      <c r="E48" s="22">
        <f t="shared" si="6"/>
        <v>1619317.48538</v>
      </c>
      <c r="F48" s="22">
        <f t="shared" ref="F48" si="24">+SUM(F49:F57)</f>
        <v>185054.07875000002</v>
      </c>
      <c r="G48" s="22">
        <f t="shared" ref="G48" si="25">+SUM(G49:G57)</f>
        <v>180932.74062</v>
      </c>
      <c r="H48" s="22">
        <f t="shared" si="9"/>
        <v>1434263.4066299999</v>
      </c>
    </row>
    <row r="49" spans="1:12" x14ac:dyDescent="0.25">
      <c r="B49" s="11" t="s">
        <v>37</v>
      </c>
      <c r="C49" s="19">
        <v>886808.69607999991</v>
      </c>
      <c r="D49" s="19">
        <v>-298470.13214999996</v>
      </c>
      <c r="E49" s="19">
        <f t="shared" si="6"/>
        <v>588338.56392999995</v>
      </c>
      <c r="F49" s="19">
        <v>5211.4268999999995</v>
      </c>
      <c r="G49" s="19">
        <v>2498.3342200000002</v>
      </c>
      <c r="H49" s="19">
        <f t="shared" si="9"/>
        <v>583127.13702999998</v>
      </c>
    </row>
    <row r="50" spans="1:12" x14ac:dyDescent="0.25">
      <c r="B50" s="17" t="s">
        <v>36</v>
      </c>
      <c r="C50" s="20">
        <v>4909.7565400000003</v>
      </c>
      <c r="D50" s="20">
        <v>19383.253259999998</v>
      </c>
      <c r="E50" s="20">
        <f t="shared" si="6"/>
        <v>24293.0098</v>
      </c>
      <c r="F50" s="20">
        <v>15.4222</v>
      </c>
      <c r="G50" s="20">
        <v>0</v>
      </c>
      <c r="H50" s="20">
        <f t="shared" si="9"/>
        <v>24277.587599999999</v>
      </c>
    </row>
    <row r="51" spans="1:12" x14ac:dyDescent="0.25">
      <c r="B51" s="31" t="s">
        <v>35</v>
      </c>
      <c r="C51" s="32">
        <v>0</v>
      </c>
      <c r="D51" s="32">
        <v>408.51673</v>
      </c>
      <c r="E51" s="32">
        <f t="shared" si="6"/>
        <v>408.51673</v>
      </c>
      <c r="F51" s="32">
        <v>0</v>
      </c>
      <c r="G51" s="32">
        <v>0</v>
      </c>
      <c r="H51" s="32">
        <f t="shared" si="9"/>
        <v>408.51673</v>
      </c>
    </row>
    <row r="52" spans="1:12" s="6" customFormat="1" x14ac:dyDescent="0.25">
      <c r="A52" s="7"/>
      <c r="B52" s="11" t="s">
        <v>34</v>
      </c>
      <c r="C52" s="19">
        <v>1039998.84312</v>
      </c>
      <c r="D52" s="19">
        <v>-404520.93345000007</v>
      </c>
      <c r="E52" s="19">
        <f t="shared" si="6"/>
        <v>635477.90966999996</v>
      </c>
      <c r="F52" s="19">
        <v>149350.30859</v>
      </c>
      <c r="G52" s="19">
        <v>149350.30859</v>
      </c>
      <c r="H52" s="19">
        <f t="shared" si="9"/>
        <v>486127.60107999993</v>
      </c>
      <c r="J52" s="33"/>
      <c r="K52" s="34"/>
      <c r="L52" s="34"/>
    </row>
    <row r="53" spans="1:12" x14ac:dyDescent="0.25">
      <c r="B53" s="11" t="s">
        <v>33</v>
      </c>
      <c r="C53" s="19">
        <v>33825.357340000002</v>
      </c>
      <c r="D53" s="19">
        <v>-13117.880440000001</v>
      </c>
      <c r="E53" s="19">
        <f t="shared" si="6"/>
        <v>20707.476900000001</v>
      </c>
      <c r="F53" s="19">
        <v>0</v>
      </c>
      <c r="G53" s="19">
        <v>0</v>
      </c>
      <c r="H53" s="19">
        <f t="shared" si="9"/>
        <v>20707.476900000001</v>
      </c>
    </row>
    <row r="54" spans="1:12" x14ac:dyDescent="0.25">
      <c r="B54" s="11" t="s">
        <v>32</v>
      </c>
      <c r="C54" s="19">
        <v>41347.564989999992</v>
      </c>
      <c r="D54" s="19">
        <v>40272.283880000003</v>
      </c>
      <c r="E54" s="19">
        <f t="shared" si="6"/>
        <v>81619.848869999987</v>
      </c>
      <c r="F54" s="19">
        <v>5225.98938</v>
      </c>
      <c r="G54" s="19">
        <v>3833.1661300000005</v>
      </c>
      <c r="H54" s="19">
        <f t="shared" si="9"/>
        <v>76393.859489999988</v>
      </c>
    </row>
    <row r="55" spans="1:12" x14ac:dyDescent="0.25">
      <c r="B55" s="11" t="s">
        <v>31</v>
      </c>
      <c r="C55" s="19">
        <v>59058.288999999997</v>
      </c>
      <c r="D55" s="19">
        <v>-58000</v>
      </c>
      <c r="E55" s="19">
        <f t="shared" si="6"/>
        <v>1058.288999999997</v>
      </c>
      <c r="F55" s="19">
        <v>0</v>
      </c>
      <c r="G55" s="19">
        <v>0</v>
      </c>
      <c r="H55" s="19">
        <f t="shared" si="9"/>
        <v>1058.288999999997</v>
      </c>
    </row>
    <row r="56" spans="1:12" x14ac:dyDescent="0.25">
      <c r="B56" s="11" t="s">
        <v>30</v>
      </c>
      <c r="C56" s="19">
        <v>55762.010549999999</v>
      </c>
      <c r="D56" s="19">
        <v>7.4505805969238283E-12</v>
      </c>
      <c r="E56" s="19">
        <f t="shared" si="6"/>
        <v>55762.010550000006</v>
      </c>
      <c r="F56" s="19">
        <v>13493.202960000001</v>
      </c>
      <c r="G56" s="19">
        <v>13493.202960000001</v>
      </c>
      <c r="H56" s="19">
        <f t="shared" si="9"/>
        <v>42268.807590000004</v>
      </c>
    </row>
    <row r="57" spans="1:12" x14ac:dyDescent="0.25">
      <c r="B57" s="11" t="s">
        <v>29</v>
      </c>
      <c r="C57" s="19">
        <v>115179.42951999998</v>
      </c>
      <c r="D57" s="19">
        <v>96472.430410000001</v>
      </c>
      <c r="E57" s="19">
        <f t="shared" si="6"/>
        <v>211651.85992999998</v>
      </c>
      <c r="F57" s="19">
        <v>11757.728720000001</v>
      </c>
      <c r="G57" s="19">
        <v>11757.728720000001</v>
      </c>
      <c r="H57" s="19">
        <f t="shared" si="9"/>
        <v>199894.13120999996</v>
      </c>
    </row>
    <row r="58" spans="1:12" x14ac:dyDescent="0.25">
      <c r="B58" s="13" t="s">
        <v>28</v>
      </c>
      <c r="C58" s="22">
        <f t="shared" ref="C58" si="26">+SUM(C59:C61)</f>
        <v>7671252.9752799999</v>
      </c>
      <c r="D58" s="22">
        <f t="shared" ref="D58" si="27">+SUM(D59:D61)</f>
        <v>210237.1875200003</v>
      </c>
      <c r="E58" s="22">
        <f t="shared" si="6"/>
        <v>7881490.1628</v>
      </c>
      <c r="F58" s="22">
        <f t="shared" ref="F58" si="28">+SUM(F59:F61)</f>
        <v>24786.750099999997</v>
      </c>
      <c r="G58" s="22">
        <f t="shared" ref="G58" si="29">+SUM(G59:G61)</f>
        <v>15962.826880000001</v>
      </c>
      <c r="H58" s="22">
        <f t="shared" si="9"/>
        <v>7856703.4127000002</v>
      </c>
    </row>
    <row r="59" spans="1:12" x14ac:dyDescent="0.25">
      <c r="B59" s="11" t="s">
        <v>27</v>
      </c>
      <c r="C59" s="19">
        <v>4092333.4108200003</v>
      </c>
      <c r="D59" s="19">
        <v>351620.79072000034</v>
      </c>
      <c r="E59" s="19">
        <f t="shared" si="6"/>
        <v>4443954.2015400007</v>
      </c>
      <c r="F59" s="19">
        <v>12648.25446</v>
      </c>
      <c r="G59" s="19">
        <v>12278.561400000001</v>
      </c>
      <c r="H59" s="19">
        <f t="shared" si="9"/>
        <v>4431305.9470800003</v>
      </c>
    </row>
    <row r="60" spans="1:12" x14ac:dyDescent="0.25">
      <c r="B60" s="11" t="s">
        <v>26</v>
      </c>
      <c r="C60" s="19">
        <v>3578919.56446</v>
      </c>
      <c r="D60" s="19">
        <v>-141383.60320000004</v>
      </c>
      <c r="E60" s="19">
        <f t="shared" si="6"/>
        <v>3437535.9612599998</v>
      </c>
      <c r="F60" s="19">
        <v>12138.495639999999</v>
      </c>
      <c r="G60" s="19">
        <v>3684.26548</v>
      </c>
      <c r="H60" s="19">
        <f t="shared" si="9"/>
        <v>3425397.4656199999</v>
      </c>
    </row>
    <row r="61" spans="1:12" x14ac:dyDescent="0.25">
      <c r="B61" s="11" t="s">
        <v>25</v>
      </c>
      <c r="C61" s="19">
        <v>0</v>
      </c>
      <c r="D61" s="19">
        <v>0</v>
      </c>
      <c r="E61" s="19">
        <f t="shared" si="6"/>
        <v>0</v>
      </c>
      <c r="F61" s="19">
        <v>0</v>
      </c>
      <c r="G61" s="19">
        <v>0</v>
      </c>
      <c r="H61" s="19">
        <f t="shared" si="9"/>
        <v>0</v>
      </c>
    </row>
    <row r="62" spans="1:12" x14ac:dyDescent="0.25">
      <c r="B62" s="13" t="s">
        <v>24</v>
      </c>
      <c r="C62" s="22">
        <f>+SUM(C63:C70)-C68</f>
        <v>1639459.9372100001</v>
      </c>
      <c r="D62" s="22">
        <f>+SUM(D63:D70)-D68</f>
        <v>-1150027.7186500002</v>
      </c>
      <c r="E62" s="22">
        <f t="shared" si="6"/>
        <v>489432.21855999995</v>
      </c>
      <c r="F62" s="22">
        <f t="shared" ref="F62:G62" si="30">+SUM(F63:F70)-F68</f>
        <v>66676.023189999993</v>
      </c>
      <c r="G62" s="22">
        <f t="shared" si="30"/>
        <v>44999.746370000008</v>
      </c>
      <c r="H62" s="22">
        <f t="shared" si="9"/>
        <v>422756.19536999997</v>
      </c>
    </row>
    <row r="63" spans="1:12" x14ac:dyDescent="0.25">
      <c r="B63" s="11" t="s">
        <v>23</v>
      </c>
      <c r="C63" s="19">
        <v>0</v>
      </c>
      <c r="D63" s="19">
        <v>0</v>
      </c>
      <c r="E63" s="19">
        <f t="shared" si="6"/>
        <v>0</v>
      </c>
      <c r="F63" s="19">
        <v>0</v>
      </c>
      <c r="G63" s="19">
        <v>0</v>
      </c>
      <c r="H63" s="19">
        <f t="shared" si="9"/>
        <v>0</v>
      </c>
    </row>
    <row r="64" spans="1:12" x14ac:dyDescent="0.25">
      <c r="B64" s="11" t="s">
        <v>22</v>
      </c>
      <c r="C64" s="19">
        <v>0</v>
      </c>
      <c r="D64" s="19">
        <v>0</v>
      </c>
      <c r="E64" s="19">
        <f t="shared" si="6"/>
        <v>0</v>
      </c>
      <c r="F64" s="19">
        <v>0</v>
      </c>
      <c r="G64" s="19">
        <v>0</v>
      </c>
      <c r="H64" s="19">
        <f t="shared" si="9"/>
        <v>0</v>
      </c>
    </row>
    <row r="65" spans="1:12" x14ac:dyDescent="0.25">
      <c r="B65" s="11" t="s">
        <v>21</v>
      </c>
      <c r="C65" s="19">
        <v>0</v>
      </c>
      <c r="D65" s="19">
        <v>0</v>
      </c>
      <c r="E65" s="19">
        <f t="shared" si="6"/>
        <v>0</v>
      </c>
      <c r="F65" s="19">
        <v>0</v>
      </c>
      <c r="G65" s="19">
        <v>0</v>
      </c>
      <c r="H65" s="19">
        <f t="shared" si="9"/>
        <v>0</v>
      </c>
    </row>
    <row r="66" spans="1:12" x14ac:dyDescent="0.25">
      <c r="B66" s="11" t="s">
        <v>20</v>
      </c>
      <c r="C66" s="19">
        <v>0</v>
      </c>
      <c r="D66" s="19">
        <v>0</v>
      </c>
      <c r="E66" s="19">
        <f t="shared" si="6"/>
        <v>0</v>
      </c>
      <c r="F66" s="19">
        <v>0</v>
      </c>
      <c r="G66" s="19">
        <v>0</v>
      </c>
      <c r="H66" s="19">
        <f t="shared" si="9"/>
        <v>0</v>
      </c>
    </row>
    <row r="67" spans="1:12" x14ac:dyDescent="0.25">
      <c r="B67" s="11" t="s">
        <v>19</v>
      </c>
      <c r="C67" s="19">
        <v>256151.44207999998</v>
      </c>
      <c r="D67" s="19">
        <v>32459.618480000001</v>
      </c>
      <c r="E67" s="19">
        <f t="shared" si="6"/>
        <v>288611.06055999995</v>
      </c>
      <c r="F67" s="19">
        <v>66676.023189999993</v>
      </c>
      <c r="G67" s="19">
        <v>44999.746370000008</v>
      </c>
      <c r="H67" s="19">
        <f t="shared" si="9"/>
        <v>221935.03736999998</v>
      </c>
    </row>
    <row r="68" spans="1:12" x14ac:dyDescent="0.25">
      <c r="B68" s="11" t="s">
        <v>18</v>
      </c>
      <c r="C68" s="19">
        <v>4</v>
      </c>
      <c r="D68" s="19">
        <v>0</v>
      </c>
      <c r="E68" s="19">
        <v>4</v>
      </c>
      <c r="F68" s="19">
        <v>0</v>
      </c>
      <c r="G68" s="19">
        <v>0</v>
      </c>
      <c r="H68" s="19">
        <f t="shared" si="9"/>
        <v>4</v>
      </c>
    </row>
    <row r="69" spans="1:12" x14ac:dyDescent="0.25">
      <c r="B69" s="11" t="s">
        <v>17</v>
      </c>
      <c r="C69" s="19">
        <v>0</v>
      </c>
      <c r="D69" s="19">
        <v>0</v>
      </c>
      <c r="E69" s="19">
        <f t="shared" si="6"/>
        <v>0</v>
      </c>
      <c r="F69" s="19">
        <v>0</v>
      </c>
      <c r="G69" s="19">
        <v>0</v>
      </c>
      <c r="H69" s="19">
        <f t="shared" si="9"/>
        <v>0</v>
      </c>
    </row>
    <row r="70" spans="1:12" x14ac:dyDescent="0.25">
      <c r="B70" s="11" t="s">
        <v>16</v>
      </c>
      <c r="C70" s="19">
        <v>1383308.4951300002</v>
      </c>
      <c r="D70" s="19">
        <v>-1182487.3371300001</v>
      </c>
      <c r="E70" s="19">
        <f t="shared" si="6"/>
        <v>200821.15800000005</v>
      </c>
      <c r="F70" s="19">
        <v>0</v>
      </c>
      <c r="G70" s="19">
        <v>0</v>
      </c>
      <c r="H70" s="19">
        <f t="shared" si="9"/>
        <v>200821.15800000005</v>
      </c>
    </row>
    <row r="71" spans="1:12" x14ac:dyDescent="0.25">
      <c r="B71" s="13" t="s">
        <v>15</v>
      </c>
      <c r="C71" s="22">
        <f t="shared" ref="C71" si="31">+SUM(C72:C74)</f>
        <v>10761886.860590002</v>
      </c>
      <c r="D71" s="22">
        <f t="shared" ref="D71" si="32">+SUM(D72:D74)</f>
        <v>255915.5536999999</v>
      </c>
      <c r="E71" s="22">
        <f t="shared" si="6"/>
        <v>11017802.414290002</v>
      </c>
      <c r="F71" s="22">
        <f t="shared" ref="F71" si="33">+SUM(F72:F74)</f>
        <v>3128624.5738500021</v>
      </c>
      <c r="G71" s="22">
        <f t="shared" ref="G71" si="34">+SUM(G72:G74)</f>
        <v>2829838.0619700029</v>
      </c>
      <c r="H71" s="22">
        <f t="shared" si="9"/>
        <v>7889177.8404399995</v>
      </c>
    </row>
    <row r="72" spans="1:12" x14ac:dyDescent="0.25">
      <c r="B72" s="11" t="s">
        <v>14</v>
      </c>
      <c r="C72" s="19">
        <v>10749426.613720002</v>
      </c>
      <c r="D72" s="19">
        <v>255915.5536999999</v>
      </c>
      <c r="E72" s="19">
        <f t="shared" si="6"/>
        <v>11005342.167420002</v>
      </c>
      <c r="F72" s="19">
        <v>3127213.0249800021</v>
      </c>
      <c r="G72" s="19">
        <v>2828426.5131000029</v>
      </c>
      <c r="H72" s="19">
        <f t="shared" si="9"/>
        <v>7878129.1424399996</v>
      </c>
    </row>
    <row r="73" spans="1:12" x14ac:dyDescent="0.25">
      <c r="B73" s="11" t="s">
        <v>13</v>
      </c>
      <c r="C73" s="19">
        <v>0</v>
      </c>
      <c r="D73" s="19">
        <v>0</v>
      </c>
      <c r="E73" s="19">
        <f t="shared" si="6"/>
        <v>0</v>
      </c>
      <c r="F73" s="19">
        <v>0</v>
      </c>
      <c r="G73" s="19">
        <v>0</v>
      </c>
      <c r="H73" s="19">
        <f t="shared" si="9"/>
        <v>0</v>
      </c>
    </row>
    <row r="74" spans="1:12" x14ac:dyDescent="0.25">
      <c r="B74" s="11" t="s">
        <v>12</v>
      </c>
      <c r="C74" s="19">
        <v>12460.246870000001</v>
      </c>
      <c r="D74" s="19">
        <v>0</v>
      </c>
      <c r="E74" s="19">
        <f t="shared" ref="E74:E137" si="35">C74+D74</f>
        <v>12460.246870000001</v>
      </c>
      <c r="F74" s="19">
        <v>1411.5488700000001</v>
      </c>
      <c r="G74" s="19">
        <v>1411.5488700000001</v>
      </c>
      <c r="H74" s="19">
        <f t="shared" ref="H74:H137" si="36">E74-F74</f>
        <v>11048.698</v>
      </c>
    </row>
    <row r="75" spans="1:12" s="6" customFormat="1" x14ac:dyDescent="0.25">
      <c r="A75" s="7"/>
      <c r="B75" s="13" t="s">
        <v>11</v>
      </c>
      <c r="C75" s="22">
        <f t="shared" ref="C75" si="37">+SUM(C76:C82)</f>
        <v>9186437.9658300001</v>
      </c>
      <c r="D75" s="22">
        <f t="shared" ref="D75" si="38">+SUM(D76:D82)</f>
        <v>784879.55425999989</v>
      </c>
      <c r="E75" s="22">
        <f t="shared" si="35"/>
        <v>9971317.5200900007</v>
      </c>
      <c r="F75" s="22">
        <f t="shared" ref="F75" si="39">+SUM(F76:F82)</f>
        <v>3225384.07278</v>
      </c>
      <c r="G75" s="22">
        <f t="shared" ref="G75" si="40">+SUM(G76:G82)</f>
        <v>3225384.07278</v>
      </c>
      <c r="H75" s="22">
        <f t="shared" si="36"/>
        <v>6745933.4473100007</v>
      </c>
      <c r="J75" s="33"/>
      <c r="K75" s="34"/>
      <c r="L75" s="34"/>
    </row>
    <row r="76" spans="1:12" s="6" customFormat="1" x14ac:dyDescent="0.25">
      <c r="A76" s="7"/>
      <c r="B76" s="11" t="s">
        <v>10</v>
      </c>
      <c r="C76" s="19">
        <v>3720129.2374999998</v>
      </c>
      <c r="D76" s="19">
        <v>1470788.88818</v>
      </c>
      <c r="E76" s="19">
        <f t="shared" si="35"/>
        <v>5190918.1256799996</v>
      </c>
      <c r="F76" s="19">
        <v>2156080.2475700001</v>
      </c>
      <c r="G76" s="19">
        <v>2156080.2475700001</v>
      </c>
      <c r="H76" s="19">
        <f t="shared" si="36"/>
        <v>3034837.8781099995</v>
      </c>
      <c r="J76" s="33"/>
      <c r="K76" s="34"/>
      <c r="L76" s="34"/>
    </row>
    <row r="77" spans="1:12" x14ac:dyDescent="0.25">
      <c r="A77" s="7"/>
      <c r="B77" s="11" t="s">
        <v>9</v>
      </c>
      <c r="C77" s="19">
        <v>4203638.6683900002</v>
      </c>
      <c r="D77" s="19">
        <v>90600.000000000087</v>
      </c>
      <c r="E77" s="19">
        <f t="shared" si="35"/>
        <v>4294238.6683900002</v>
      </c>
      <c r="F77" s="19">
        <v>956146.37216999999</v>
      </c>
      <c r="G77" s="19">
        <v>956146.37216999999</v>
      </c>
      <c r="H77" s="19">
        <f t="shared" si="36"/>
        <v>3338092.2962200004</v>
      </c>
    </row>
    <row r="78" spans="1:12" x14ac:dyDescent="0.25">
      <c r="B78" s="11" t="s">
        <v>8</v>
      </c>
      <c r="C78" s="19">
        <v>181262.5</v>
      </c>
      <c r="D78" s="19">
        <v>-27275.046340000004</v>
      </c>
      <c r="E78" s="19">
        <f t="shared" si="35"/>
        <v>153987.45366</v>
      </c>
      <c r="F78" s="19">
        <v>4152.8</v>
      </c>
      <c r="G78" s="19">
        <v>4152.8</v>
      </c>
      <c r="H78" s="19">
        <f t="shared" si="36"/>
        <v>149834.65366000001</v>
      </c>
    </row>
    <row r="79" spans="1:12" x14ac:dyDescent="0.25">
      <c r="B79" s="11" t="s">
        <v>7</v>
      </c>
      <c r="C79" s="19">
        <v>20737.5</v>
      </c>
      <c r="D79" s="19">
        <v>4.6566128730773927E-13</v>
      </c>
      <c r="E79" s="19">
        <f t="shared" si="35"/>
        <v>20737.5</v>
      </c>
      <c r="F79" s="19">
        <v>3033.3887200000004</v>
      </c>
      <c r="G79" s="19">
        <v>3033.3887200000004</v>
      </c>
      <c r="H79" s="19">
        <f t="shared" si="36"/>
        <v>17704.111280000001</v>
      </c>
    </row>
    <row r="80" spans="1:12" x14ac:dyDescent="0.25">
      <c r="B80" s="11" t="s">
        <v>6</v>
      </c>
      <c r="C80" s="19">
        <v>260670.05994000001</v>
      </c>
      <c r="D80" s="19">
        <v>50765.712420000018</v>
      </c>
      <c r="E80" s="19">
        <f t="shared" si="35"/>
        <v>311435.77236</v>
      </c>
      <c r="F80" s="19">
        <v>105971.26431999999</v>
      </c>
      <c r="G80" s="19">
        <v>105971.26431999999</v>
      </c>
      <c r="H80" s="19">
        <f t="shared" si="36"/>
        <v>205464.50804000002</v>
      </c>
    </row>
    <row r="81" spans="2:8" x14ac:dyDescent="0.25">
      <c r="B81" s="11" t="s">
        <v>5</v>
      </c>
      <c r="C81" s="19">
        <v>0</v>
      </c>
      <c r="D81" s="19">
        <v>0</v>
      </c>
      <c r="E81" s="19">
        <f t="shared" si="35"/>
        <v>0</v>
      </c>
      <c r="F81" s="19">
        <v>0</v>
      </c>
      <c r="G81" s="19">
        <v>0</v>
      </c>
      <c r="H81" s="19">
        <f t="shared" si="36"/>
        <v>0</v>
      </c>
    </row>
    <row r="82" spans="2:8" x14ac:dyDescent="0.25">
      <c r="B82" s="11" t="s">
        <v>4</v>
      </c>
      <c r="C82" s="19">
        <v>800000</v>
      </c>
      <c r="D82" s="19">
        <v>-800000</v>
      </c>
      <c r="E82" s="19">
        <f t="shared" si="35"/>
        <v>0</v>
      </c>
      <c r="F82" s="19">
        <v>0</v>
      </c>
      <c r="G82" s="19">
        <v>0</v>
      </c>
      <c r="H82" s="19">
        <f t="shared" si="36"/>
        <v>0</v>
      </c>
    </row>
    <row r="83" spans="2:8" x14ac:dyDescent="0.25">
      <c r="B83" s="14"/>
      <c r="C83" s="21"/>
      <c r="D83" s="21"/>
      <c r="E83" s="21"/>
      <c r="F83" s="21"/>
      <c r="G83" s="21"/>
      <c r="H83" s="21"/>
    </row>
    <row r="84" spans="2:8" x14ac:dyDescent="0.25">
      <c r="B84" s="8" t="s">
        <v>77</v>
      </c>
      <c r="C84" s="18">
        <f t="shared" ref="C84" si="41">+SUM(C85+C93+C103+C113+C123+C133+C137+C146+C150)</f>
        <v>36642042.470550001</v>
      </c>
      <c r="D84" s="18">
        <f t="shared" ref="D84" si="42">+SUM(D85+D93+D103+D113+D123+D133+D137+D146+D150)</f>
        <v>454395.15387999854</v>
      </c>
      <c r="E84" s="18">
        <f t="shared" si="35"/>
        <v>37096437.624430001</v>
      </c>
      <c r="F84" s="18">
        <f t="shared" ref="F84" si="43">+SUM(F85+F93+F103+F113+F123+F133+F137+F146+F150)</f>
        <v>6809536.9975799983</v>
      </c>
      <c r="G84" s="18">
        <f t="shared" ref="G84" si="44">+SUM(G85+G93+G103+G113+G123+G133+G137+G146+G150)</f>
        <v>6720506.324289999</v>
      </c>
      <c r="H84" s="18">
        <f t="shared" si="36"/>
        <v>30286900.626850002</v>
      </c>
    </row>
    <row r="85" spans="2:8" x14ac:dyDescent="0.25">
      <c r="B85" s="13" t="s">
        <v>76</v>
      </c>
      <c r="C85" s="22">
        <f t="shared" ref="C85" si="45">+SUM(C86:C92)</f>
        <v>0</v>
      </c>
      <c r="D85" s="22">
        <f t="shared" ref="D85" si="46">+SUM(D86:D92)</f>
        <v>3909.2619999999997</v>
      </c>
      <c r="E85" s="22">
        <f t="shared" si="35"/>
        <v>3909.2619999999997</v>
      </c>
      <c r="F85" s="22">
        <f t="shared" ref="F85" si="47">+SUM(F86:F92)</f>
        <v>3909.2619999999997</v>
      </c>
      <c r="G85" s="22">
        <f t="shared" ref="G85" si="48">+SUM(G86:G92)</f>
        <v>3909.2619999999997</v>
      </c>
      <c r="H85" s="22">
        <f t="shared" si="36"/>
        <v>0</v>
      </c>
    </row>
    <row r="86" spans="2:8" x14ac:dyDescent="0.25">
      <c r="B86" s="11" t="s">
        <v>75</v>
      </c>
      <c r="C86" s="19">
        <v>0</v>
      </c>
      <c r="D86" s="19">
        <v>0</v>
      </c>
      <c r="E86" s="19">
        <f t="shared" si="35"/>
        <v>0</v>
      </c>
      <c r="F86" s="19">
        <v>0</v>
      </c>
      <c r="G86" s="19">
        <v>0</v>
      </c>
      <c r="H86" s="19">
        <f t="shared" si="36"/>
        <v>0</v>
      </c>
    </row>
    <row r="87" spans="2:8" x14ac:dyDescent="0.25">
      <c r="B87" s="11" t="s">
        <v>74</v>
      </c>
      <c r="C87" s="19">
        <v>0</v>
      </c>
      <c r="D87" s="19">
        <v>3647.9879999999998</v>
      </c>
      <c r="E87" s="19">
        <f t="shared" si="35"/>
        <v>3647.9879999999998</v>
      </c>
      <c r="F87" s="19">
        <v>3647.9879999999998</v>
      </c>
      <c r="G87" s="19">
        <v>3647.9879999999998</v>
      </c>
      <c r="H87" s="19">
        <f t="shared" si="36"/>
        <v>0</v>
      </c>
    </row>
    <row r="88" spans="2:8" x14ac:dyDescent="0.25">
      <c r="B88" s="11" t="s">
        <v>73</v>
      </c>
      <c r="C88" s="19">
        <v>0</v>
      </c>
      <c r="D88" s="19">
        <v>261.274</v>
      </c>
      <c r="E88" s="19">
        <f t="shared" si="35"/>
        <v>261.274</v>
      </c>
      <c r="F88" s="19">
        <v>261.274</v>
      </c>
      <c r="G88" s="19">
        <v>261.274</v>
      </c>
      <c r="H88" s="19">
        <f t="shared" si="36"/>
        <v>0</v>
      </c>
    </row>
    <row r="89" spans="2:8" x14ac:dyDescent="0.25">
      <c r="B89" s="11" t="s">
        <v>72</v>
      </c>
      <c r="C89" s="19">
        <v>0</v>
      </c>
      <c r="D89" s="19">
        <v>0</v>
      </c>
      <c r="E89" s="19">
        <f t="shared" si="35"/>
        <v>0</v>
      </c>
      <c r="F89" s="19">
        <v>0</v>
      </c>
      <c r="G89" s="19">
        <v>0</v>
      </c>
      <c r="H89" s="19">
        <f t="shared" si="36"/>
        <v>0</v>
      </c>
    </row>
    <row r="90" spans="2:8" x14ac:dyDescent="0.25">
      <c r="B90" s="11" t="s">
        <v>71</v>
      </c>
      <c r="C90" s="19">
        <v>0</v>
      </c>
      <c r="D90" s="19">
        <v>0</v>
      </c>
      <c r="E90" s="19">
        <f t="shared" si="35"/>
        <v>0</v>
      </c>
      <c r="F90" s="19">
        <v>0</v>
      </c>
      <c r="G90" s="19">
        <v>0</v>
      </c>
      <c r="H90" s="19">
        <f t="shared" si="36"/>
        <v>0</v>
      </c>
    </row>
    <row r="91" spans="2:8" x14ac:dyDescent="0.25">
      <c r="B91" s="11" t="s">
        <v>70</v>
      </c>
      <c r="C91" s="19">
        <v>0</v>
      </c>
      <c r="D91" s="19">
        <v>0</v>
      </c>
      <c r="E91" s="19">
        <f t="shared" si="35"/>
        <v>0</v>
      </c>
      <c r="F91" s="19">
        <v>0</v>
      </c>
      <c r="G91" s="19">
        <v>0</v>
      </c>
      <c r="H91" s="19">
        <f t="shared" si="36"/>
        <v>0</v>
      </c>
    </row>
    <row r="92" spans="2:8" x14ac:dyDescent="0.25">
      <c r="B92" s="11" t="s">
        <v>69</v>
      </c>
      <c r="C92" s="19">
        <v>0</v>
      </c>
      <c r="D92" s="19">
        <v>0</v>
      </c>
      <c r="E92" s="19">
        <f t="shared" si="35"/>
        <v>0</v>
      </c>
      <c r="F92" s="19">
        <v>0</v>
      </c>
      <c r="G92" s="19">
        <v>0</v>
      </c>
      <c r="H92" s="19">
        <f t="shared" si="36"/>
        <v>0</v>
      </c>
    </row>
    <row r="93" spans="2:8" x14ac:dyDescent="0.25">
      <c r="B93" s="13" t="s">
        <v>68</v>
      </c>
      <c r="C93" s="22">
        <f t="shared" ref="C93" si="49">+SUM(C94:C102)</f>
        <v>3601.2000000000003</v>
      </c>
      <c r="D93" s="22">
        <f t="shared" ref="D93" si="50">+SUM(D94:D102)</f>
        <v>79911.345259999987</v>
      </c>
      <c r="E93" s="22">
        <f t="shared" si="35"/>
        <v>83512.545259999984</v>
      </c>
      <c r="F93" s="22">
        <f t="shared" ref="F93" si="51">+SUM(F94:F102)</f>
        <v>42425.888910000001</v>
      </c>
      <c r="G93" s="22">
        <f t="shared" ref="G93" si="52">+SUM(G94:G102)</f>
        <v>42401.88897</v>
      </c>
      <c r="H93" s="22">
        <f t="shared" si="36"/>
        <v>41086.656349999983</v>
      </c>
    </row>
    <row r="94" spans="2:8" x14ac:dyDescent="0.25">
      <c r="B94" s="11" t="s">
        <v>67</v>
      </c>
      <c r="C94" s="19">
        <v>0</v>
      </c>
      <c r="D94" s="19">
        <v>0</v>
      </c>
      <c r="E94" s="19">
        <f t="shared" si="35"/>
        <v>0</v>
      </c>
      <c r="F94" s="19">
        <v>0</v>
      </c>
      <c r="G94" s="19">
        <v>0</v>
      </c>
      <c r="H94" s="19">
        <f t="shared" si="36"/>
        <v>0</v>
      </c>
    </row>
    <row r="95" spans="2:8" x14ac:dyDescent="0.25">
      <c r="B95" s="11" t="s">
        <v>66</v>
      </c>
      <c r="C95" s="19">
        <v>0</v>
      </c>
      <c r="D95" s="19">
        <v>0</v>
      </c>
      <c r="E95" s="19">
        <f t="shared" si="35"/>
        <v>0</v>
      </c>
      <c r="F95" s="19">
        <v>0</v>
      </c>
      <c r="G95" s="19">
        <v>0</v>
      </c>
      <c r="H95" s="19">
        <f t="shared" si="36"/>
        <v>0</v>
      </c>
    </row>
    <row r="96" spans="2:8" x14ac:dyDescent="0.25">
      <c r="B96" s="11" t="s">
        <v>65</v>
      </c>
      <c r="C96" s="19">
        <v>0</v>
      </c>
      <c r="D96" s="19">
        <v>0</v>
      </c>
      <c r="E96" s="19">
        <f t="shared" si="35"/>
        <v>0</v>
      </c>
      <c r="F96" s="19">
        <v>0</v>
      </c>
      <c r="G96" s="19">
        <v>0</v>
      </c>
      <c r="H96" s="19">
        <f t="shared" si="36"/>
        <v>0</v>
      </c>
    </row>
    <row r="97" spans="2:8" x14ac:dyDescent="0.25">
      <c r="B97" s="11" t="s">
        <v>64</v>
      </c>
      <c r="C97" s="19">
        <v>3134.8</v>
      </c>
      <c r="D97" s="19">
        <v>572.98073999999997</v>
      </c>
      <c r="E97" s="19">
        <f t="shared" si="35"/>
        <v>3707.7807400000002</v>
      </c>
      <c r="F97" s="19">
        <v>3325.7935400000001</v>
      </c>
      <c r="G97" s="19">
        <v>3301.7936</v>
      </c>
      <c r="H97" s="19">
        <f t="shared" si="36"/>
        <v>381.98720000000003</v>
      </c>
    </row>
    <row r="98" spans="2:8" x14ac:dyDescent="0.25">
      <c r="B98" s="11" t="s">
        <v>63</v>
      </c>
      <c r="C98" s="19">
        <v>0</v>
      </c>
      <c r="D98" s="19">
        <v>4975.6517999999996</v>
      </c>
      <c r="E98" s="19">
        <f t="shared" si="35"/>
        <v>4975.6517999999996</v>
      </c>
      <c r="F98" s="19">
        <v>1658.5506</v>
      </c>
      <c r="G98" s="19">
        <v>1658.5506</v>
      </c>
      <c r="H98" s="19">
        <f t="shared" si="36"/>
        <v>3317.1011999999996</v>
      </c>
    </row>
    <row r="99" spans="2:8" x14ac:dyDescent="0.25">
      <c r="B99" s="11" t="s">
        <v>62</v>
      </c>
      <c r="C99" s="19">
        <v>0</v>
      </c>
      <c r="D99" s="19">
        <v>0</v>
      </c>
      <c r="E99" s="19">
        <f t="shared" si="35"/>
        <v>0</v>
      </c>
      <c r="F99" s="19">
        <v>0</v>
      </c>
      <c r="G99" s="19">
        <v>0</v>
      </c>
      <c r="H99" s="19">
        <f t="shared" si="36"/>
        <v>0</v>
      </c>
    </row>
    <row r="100" spans="2:8" x14ac:dyDescent="0.25">
      <c r="B100" s="11" t="s">
        <v>61</v>
      </c>
      <c r="C100" s="19">
        <v>0</v>
      </c>
      <c r="D100" s="19">
        <v>0</v>
      </c>
      <c r="E100" s="19">
        <f t="shared" si="35"/>
        <v>0</v>
      </c>
      <c r="F100" s="19">
        <v>0</v>
      </c>
      <c r="G100" s="19">
        <v>0</v>
      </c>
      <c r="H100" s="19">
        <f t="shared" si="36"/>
        <v>0</v>
      </c>
    </row>
    <row r="101" spans="2:8" x14ac:dyDescent="0.25">
      <c r="B101" s="11" t="s">
        <v>60</v>
      </c>
      <c r="C101" s="19">
        <v>0</v>
      </c>
      <c r="D101" s="19">
        <v>74825.066069999986</v>
      </c>
      <c r="E101" s="19">
        <f t="shared" si="35"/>
        <v>74825.066069999986</v>
      </c>
      <c r="F101" s="19">
        <v>37441.54477</v>
      </c>
      <c r="G101" s="19">
        <v>37441.54477</v>
      </c>
      <c r="H101" s="19">
        <f t="shared" si="36"/>
        <v>37383.521299999986</v>
      </c>
    </row>
    <row r="102" spans="2:8" x14ac:dyDescent="0.25">
      <c r="B102" s="11" t="s">
        <v>59</v>
      </c>
      <c r="C102" s="19">
        <v>466.4</v>
      </c>
      <c r="D102" s="19">
        <v>-462.35334999999998</v>
      </c>
      <c r="E102" s="19">
        <f t="shared" si="35"/>
        <v>4.0466499999999996</v>
      </c>
      <c r="F102" s="19">
        <v>0</v>
      </c>
      <c r="G102" s="19">
        <v>0</v>
      </c>
      <c r="H102" s="19">
        <f t="shared" si="36"/>
        <v>4.0466499999999996</v>
      </c>
    </row>
    <row r="103" spans="2:8" x14ac:dyDescent="0.25">
      <c r="B103" s="13" t="s">
        <v>58</v>
      </c>
      <c r="C103" s="22">
        <f t="shared" ref="C103" si="53">+SUM(C104:C112)</f>
        <v>0</v>
      </c>
      <c r="D103" s="22">
        <f t="shared" ref="D103" si="54">+SUM(D104:D112)</f>
        <v>70531.406839999996</v>
      </c>
      <c r="E103" s="22">
        <f t="shared" si="35"/>
        <v>70531.406839999996</v>
      </c>
      <c r="F103" s="22">
        <f t="shared" ref="F103" si="55">+SUM(F104:F112)</f>
        <v>51305.592280000004</v>
      </c>
      <c r="G103" s="22">
        <f t="shared" ref="G103" si="56">+SUM(G104:G112)</f>
        <v>47776.667410000009</v>
      </c>
      <c r="H103" s="22">
        <f t="shared" si="36"/>
        <v>19225.814559999992</v>
      </c>
    </row>
    <row r="104" spans="2:8" x14ac:dyDescent="0.25">
      <c r="B104" s="11" t="s">
        <v>57</v>
      </c>
      <c r="C104" s="19">
        <v>0</v>
      </c>
      <c r="D104" s="19">
        <v>2104.8270000000002</v>
      </c>
      <c r="E104" s="19">
        <f t="shared" si="35"/>
        <v>2104.8270000000002</v>
      </c>
      <c r="F104" s="19">
        <v>2104.8270000000002</v>
      </c>
      <c r="G104" s="19">
        <v>2104.8270000000002</v>
      </c>
      <c r="H104" s="19">
        <f t="shared" si="36"/>
        <v>0</v>
      </c>
    </row>
    <row r="105" spans="2:8" x14ac:dyDescent="0.25">
      <c r="B105" s="11" t="s">
        <v>56</v>
      </c>
      <c r="C105" s="19">
        <v>0</v>
      </c>
      <c r="D105" s="19">
        <v>0</v>
      </c>
      <c r="E105" s="19">
        <f t="shared" si="35"/>
        <v>0</v>
      </c>
      <c r="F105" s="19">
        <v>0</v>
      </c>
      <c r="G105" s="19">
        <v>0</v>
      </c>
      <c r="H105" s="19">
        <f t="shared" si="36"/>
        <v>0</v>
      </c>
    </row>
    <row r="106" spans="2:8" x14ac:dyDescent="0.25">
      <c r="B106" s="11" t="s">
        <v>55</v>
      </c>
      <c r="C106" s="19">
        <v>0</v>
      </c>
      <c r="D106" s="19">
        <v>2533.0859399999999</v>
      </c>
      <c r="E106" s="19">
        <f t="shared" si="35"/>
        <v>2533.0859399999999</v>
      </c>
      <c r="F106" s="19">
        <v>844.36198000000002</v>
      </c>
      <c r="G106" s="19">
        <v>844.36198000000002</v>
      </c>
      <c r="H106" s="19">
        <f t="shared" si="36"/>
        <v>1688.7239599999998</v>
      </c>
    </row>
    <row r="107" spans="2:8" x14ac:dyDescent="0.25">
      <c r="B107" s="11" t="s">
        <v>54</v>
      </c>
      <c r="C107" s="19">
        <v>0</v>
      </c>
      <c r="D107" s="19">
        <v>0.69120000000000004</v>
      </c>
      <c r="E107" s="19">
        <f t="shared" si="35"/>
        <v>0.69120000000000004</v>
      </c>
      <c r="F107" s="19">
        <v>0.69020000000000004</v>
      </c>
      <c r="G107" s="19">
        <v>0.69020000000000004</v>
      </c>
      <c r="H107" s="19">
        <f t="shared" si="36"/>
        <v>1.0000000000000009E-3</v>
      </c>
    </row>
    <row r="108" spans="2:8" x14ac:dyDescent="0.25">
      <c r="B108" s="11" t="s">
        <v>53</v>
      </c>
      <c r="C108" s="19">
        <v>0</v>
      </c>
      <c r="D108" s="19">
        <v>65892.8027</v>
      </c>
      <c r="E108" s="19">
        <f t="shared" si="35"/>
        <v>65892.8027</v>
      </c>
      <c r="F108" s="19">
        <v>48355.713100000001</v>
      </c>
      <c r="G108" s="19">
        <v>44826.788230000006</v>
      </c>
      <c r="H108" s="19">
        <f t="shared" si="36"/>
        <v>17537.089599999999</v>
      </c>
    </row>
    <row r="109" spans="2:8" x14ac:dyDescent="0.25">
      <c r="B109" s="11" t="s">
        <v>52</v>
      </c>
      <c r="C109" s="19">
        <v>0</v>
      </c>
      <c r="D109" s="19">
        <v>0</v>
      </c>
      <c r="E109" s="19">
        <f t="shared" si="35"/>
        <v>0</v>
      </c>
      <c r="F109" s="19">
        <v>0</v>
      </c>
      <c r="G109" s="19">
        <v>0</v>
      </c>
      <c r="H109" s="19">
        <f t="shared" si="36"/>
        <v>0</v>
      </c>
    </row>
    <row r="110" spans="2:8" x14ac:dyDescent="0.25">
      <c r="B110" s="11" t="s">
        <v>51</v>
      </c>
      <c r="C110" s="19">
        <v>0</v>
      </c>
      <c r="D110" s="19">
        <v>0</v>
      </c>
      <c r="E110" s="19">
        <f t="shared" si="35"/>
        <v>0</v>
      </c>
      <c r="F110" s="19">
        <v>0</v>
      </c>
      <c r="G110" s="19">
        <v>0</v>
      </c>
      <c r="H110" s="19">
        <f t="shared" si="36"/>
        <v>0</v>
      </c>
    </row>
    <row r="111" spans="2:8" x14ac:dyDescent="0.25">
      <c r="B111" s="11" t="s">
        <v>50</v>
      </c>
      <c r="C111" s="19">
        <v>0</v>
      </c>
      <c r="D111" s="19">
        <v>0</v>
      </c>
      <c r="E111" s="19">
        <f t="shared" si="35"/>
        <v>0</v>
      </c>
      <c r="F111" s="19">
        <v>0</v>
      </c>
      <c r="G111" s="19">
        <v>0</v>
      </c>
      <c r="H111" s="19">
        <f t="shared" si="36"/>
        <v>0</v>
      </c>
    </row>
    <row r="112" spans="2:8" x14ac:dyDescent="0.25">
      <c r="B112" s="11" t="s">
        <v>49</v>
      </c>
      <c r="C112" s="19">
        <v>0</v>
      </c>
      <c r="D112" s="19">
        <v>0</v>
      </c>
      <c r="E112" s="19">
        <f t="shared" si="35"/>
        <v>0</v>
      </c>
      <c r="F112" s="19">
        <v>0</v>
      </c>
      <c r="G112" s="19">
        <v>0</v>
      </c>
      <c r="H112" s="19">
        <f t="shared" si="36"/>
        <v>0</v>
      </c>
    </row>
    <row r="113" spans="1:12" s="6" customFormat="1" ht="22.5" x14ac:dyDescent="0.25">
      <c r="A113" s="4"/>
      <c r="B113" s="23" t="s">
        <v>48</v>
      </c>
      <c r="C113" s="24">
        <f t="shared" ref="C113" si="57">+SUM(C114:C122)</f>
        <v>20000</v>
      </c>
      <c r="D113" s="24">
        <f t="shared" ref="D113" si="58">+SUM(D114:D122)</f>
        <v>656.33632999999998</v>
      </c>
      <c r="E113" s="24">
        <f t="shared" si="35"/>
        <v>20656.336329999998</v>
      </c>
      <c r="F113" s="24">
        <f t="shared" ref="F113" si="59">+SUM(F114:F122)</f>
        <v>0</v>
      </c>
      <c r="G113" s="24">
        <f t="shared" ref="G113" si="60">+SUM(G114:G122)</f>
        <v>0</v>
      </c>
      <c r="H113" s="24">
        <f t="shared" si="36"/>
        <v>20656.336329999998</v>
      </c>
      <c r="J113" s="33"/>
      <c r="K113" s="34"/>
      <c r="L113" s="34"/>
    </row>
    <row r="114" spans="1:12" x14ac:dyDescent="0.25">
      <c r="B114" s="11" t="s">
        <v>47</v>
      </c>
      <c r="C114" s="19">
        <v>20000</v>
      </c>
      <c r="D114" s="19">
        <v>0</v>
      </c>
      <c r="E114" s="19">
        <f t="shared" si="35"/>
        <v>20000</v>
      </c>
      <c r="F114" s="19">
        <v>0</v>
      </c>
      <c r="G114" s="19">
        <v>0</v>
      </c>
      <c r="H114" s="19">
        <f t="shared" si="36"/>
        <v>20000</v>
      </c>
    </row>
    <row r="115" spans="1:12" x14ac:dyDescent="0.25">
      <c r="A115" s="7"/>
      <c r="B115" s="11" t="s">
        <v>46</v>
      </c>
      <c r="C115" s="19">
        <v>0</v>
      </c>
      <c r="D115" s="19">
        <v>656.33632999999998</v>
      </c>
      <c r="E115" s="19">
        <f t="shared" si="35"/>
        <v>656.33632999999998</v>
      </c>
      <c r="F115" s="19">
        <v>0</v>
      </c>
      <c r="G115" s="19">
        <v>0</v>
      </c>
      <c r="H115" s="19">
        <f t="shared" si="36"/>
        <v>656.33632999999998</v>
      </c>
    </row>
    <row r="116" spans="1:12" x14ac:dyDescent="0.25">
      <c r="B116" s="11" t="s">
        <v>45</v>
      </c>
      <c r="C116" s="19">
        <v>0</v>
      </c>
      <c r="D116" s="19">
        <v>0</v>
      </c>
      <c r="E116" s="19">
        <f t="shared" si="35"/>
        <v>0</v>
      </c>
      <c r="F116" s="19">
        <v>0</v>
      </c>
      <c r="G116" s="19">
        <v>0</v>
      </c>
      <c r="H116" s="19">
        <f t="shared" si="36"/>
        <v>0</v>
      </c>
    </row>
    <row r="117" spans="1:12" x14ac:dyDescent="0.25">
      <c r="B117" s="11" t="s">
        <v>44</v>
      </c>
      <c r="C117" s="19">
        <v>0</v>
      </c>
      <c r="D117" s="19">
        <v>0</v>
      </c>
      <c r="E117" s="19">
        <f t="shared" si="35"/>
        <v>0</v>
      </c>
      <c r="F117" s="19">
        <v>0</v>
      </c>
      <c r="G117" s="19">
        <v>0</v>
      </c>
      <c r="H117" s="19">
        <f t="shared" si="36"/>
        <v>0</v>
      </c>
    </row>
    <row r="118" spans="1:12" x14ac:dyDescent="0.25">
      <c r="B118" s="11" t="s">
        <v>43</v>
      </c>
      <c r="C118" s="19">
        <v>0</v>
      </c>
      <c r="D118" s="19">
        <v>0</v>
      </c>
      <c r="E118" s="19">
        <f t="shared" si="35"/>
        <v>0</v>
      </c>
      <c r="F118" s="19">
        <v>0</v>
      </c>
      <c r="G118" s="19">
        <v>0</v>
      </c>
      <c r="H118" s="19">
        <f t="shared" si="36"/>
        <v>0</v>
      </c>
    </row>
    <row r="119" spans="1:12" x14ac:dyDescent="0.25">
      <c r="B119" s="11" t="s">
        <v>42</v>
      </c>
      <c r="C119" s="19">
        <v>0</v>
      </c>
      <c r="D119" s="19">
        <v>0</v>
      </c>
      <c r="E119" s="19">
        <f t="shared" si="35"/>
        <v>0</v>
      </c>
      <c r="F119" s="19">
        <v>0</v>
      </c>
      <c r="G119" s="19">
        <v>0</v>
      </c>
      <c r="H119" s="19">
        <f t="shared" si="36"/>
        <v>0</v>
      </c>
    </row>
    <row r="120" spans="1:12" x14ac:dyDescent="0.25">
      <c r="B120" s="11" t="s">
        <v>41</v>
      </c>
      <c r="C120" s="19">
        <v>0</v>
      </c>
      <c r="D120" s="19">
        <v>0</v>
      </c>
      <c r="E120" s="19">
        <f t="shared" si="35"/>
        <v>0</v>
      </c>
      <c r="F120" s="19">
        <v>0</v>
      </c>
      <c r="G120" s="19">
        <v>0</v>
      </c>
      <c r="H120" s="19">
        <f t="shared" si="36"/>
        <v>0</v>
      </c>
    </row>
    <row r="121" spans="1:12" x14ac:dyDescent="0.25">
      <c r="B121" s="11" t="s">
        <v>40</v>
      </c>
      <c r="C121" s="19">
        <v>0</v>
      </c>
      <c r="D121" s="19">
        <v>0</v>
      </c>
      <c r="E121" s="19">
        <f t="shared" si="35"/>
        <v>0</v>
      </c>
      <c r="F121" s="19">
        <v>0</v>
      </c>
      <c r="G121" s="19">
        <v>0</v>
      </c>
      <c r="H121" s="19">
        <f t="shared" si="36"/>
        <v>0</v>
      </c>
    </row>
    <row r="122" spans="1:12" x14ac:dyDescent="0.25">
      <c r="B122" s="11" t="s">
        <v>39</v>
      </c>
      <c r="C122" s="19">
        <v>0</v>
      </c>
      <c r="D122" s="19">
        <v>0</v>
      </c>
      <c r="E122" s="19">
        <f t="shared" si="35"/>
        <v>0</v>
      </c>
      <c r="F122" s="19">
        <v>0</v>
      </c>
      <c r="G122" s="19">
        <v>0</v>
      </c>
      <c r="H122" s="19">
        <f t="shared" si="36"/>
        <v>0</v>
      </c>
    </row>
    <row r="123" spans="1:12" x14ac:dyDescent="0.25">
      <c r="B123" s="13" t="s">
        <v>38</v>
      </c>
      <c r="C123" s="22">
        <f t="shared" ref="C123" si="61">+SUM(C124:C132)</f>
        <v>465145.71624999994</v>
      </c>
      <c r="D123" s="22">
        <f t="shared" ref="D123" si="62">+SUM(D124:D132)</f>
        <v>-16226.49081999999</v>
      </c>
      <c r="E123" s="22">
        <f t="shared" si="35"/>
        <v>448919.22542999993</v>
      </c>
      <c r="F123" s="22">
        <f t="shared" ref="F123" si="63">+SUM(F124:F132)</f>
        <v>143327.39808999997</v>
      </c>
      <c r="G123" s="22">
        <f t="shared" ref="G123" si="64">+SUM(G124:G132)</f>
        <v>137452.26105999999</v>
      </c>
      <c r="H123" s="22">
        <f t="shared" si="36"/>
        <v>305591.82733999996</v>
      </c>
    </row>
    <row r="124" spans="1:12" x14ac:dyDescent="0.25">
      <c r="B124" s="11" t="s">
        <v>37</v>
      </c>
      <c r="C124" s="19">
        <v>9390.1097699999991</v>
      </c>
      <c r="D124" s="19">
        <v>-3250.3661199999997</v>
      </c>
      <c r="E124" s="19">
        <f t="shared" si="35"/>
        <v>6139.7436499999994</v>
      </c>
      <c r="F124" s="19">
        <v>4881.19049</v>
      </c>
      <c r="G124" s="19">
        <v>4881.19049</v>
      </c>
      <c r="H124" s="19">
        <f t="shared" si="36"/>
        <v>1258.5531599999995</v>
      </c>
    </row>
    <row r="125" spans="1:12" x14ac:dyDescent="0.25">
      <c r="B125" s="17" t="s">
        <v>36</v>
      </c>
      <c r="C125" s="20">
        <v>11098.855589999999</v>
      </c>
      <c r="D125" s="20">
        <v>-11070.383589999999</v>
      </c>
      <c r="E125" s="20">
        <f t="shared" si="35"/>
        <v>28.471999999999753</v>
      </c>
      <c r="F125" s="20">
        <v>0</v>
      </c>
      <c r="G125" s="20">
        <v>0</v>
      </c>
      <c r="H125" s="20">
        <f t="shared" si="36"/>
        <v>28.471999999999753</v>
      </c>
    </row>
    <row r="126" spans="1:12" x14ac:dyDescent="0.25">
      <c r="B126" s="31" t="s">
        <v>35</v>
      </c>
      <c r="C126" s="32">
        <v>0</v>
      </c>
      <c r="D126" s="32">
        <v>0</v>
      </c>
      <c r="E126" s="32">
        <f t="shared" si="35"/>
        <v>0</v>
      </c>
      <c r="F126" s="32">
        <v>0</v>
      </c>
      <c r="G126" s="32">
        <v>0</v>
      </c>
      <c r="H126" s="32">
        <f t="shared" si="36"/>
        <v>0</v>
      </c>
    </row>
    <row r="127" spans="1:12" x14ac:dyDescent="0.25">
      <c r="B127" s="11" t="s">
        <v>34</v>
      </c>
      <c r="C127" s="19">
        <v>356849.8284</v>
      </c>
      <c r="D127" s="19">
        <v>32426.250350000002</v>
      </c>
      <c r="E127" s="19">
        <f t="shared" si="35"/>
        <v>389276.07874999999</v>
      </c>
      <c r="F127" s="19">
        <v>106758.31819999999</v>
      </c>
      <c r="G127" s="19">
        <v>106758.31819999999</v>
      </c>
      <c r="H127" s="19">
        <f t="shared" si="36"/>
        <v>282517.76055000001</v>
      </c>
    </row>
    <row r="128" spans="1:12" x14ac:dyDescent="0.25">
      <c r="B128" s="11" t="s">
        <v>33</v>
      </c>
      <c r="C128" s="19">
        <v>0</v>
      </c>
      <c r="D128" s="19">
        <v>0</v>
      </c>
      <c r="E128" s="19">
        <f t="shared" si="35"/>
        <v>0</v>
      </c>
      <c r="F128" s="19">
        <v>0</v>
      </c>
      <c r="G128" s="19">
        <v>0</v>
      </c>
      <c r="H128" s="19">
        <f t="shared" si="36"/>
        <v>0</v>
      </c>
    </row>
    <row r="129" spans="2:8" x14ac:dyDescent="0.25">
      <c r="B129" s="11" t="s">
        <v>32</v>
      </c>
      <c r="C129" s="19">
        <v>45554.415369999995</v>
      </c>
      <c r="D129" s="19">
        <v>-23116.864369999992</v>
      </c>
      <c r="E129" s="19">
        <f t="shared" si="35"/>
        <v>22437.551000000003</v>
      </c>
      <c r="F129" s="19">
        <v>22314.493730000002</v>
      </c>
      <c r="G129" s="19">
        <v>16439.3567</v>
      </c>
      <c r="H129" s="19">
        <f t="shared" si="36"/>
        <v>123.05727000000115</v>
      </c>
    </row>
    <row r="130" spans="2:8" x14ac:dyDescent="0.25">
      <c r="B130" s="11" t="s">
        <v>31</v>
      </c>
      <c r="C130" s="19">
        <v>0</v>
      </c>
      <c r="D130" s="19">
        <v>0</v>
      </c>
      <c r="E130" s="19">
        <f t="shared" si="35"/>
        <v>0</v>
      </c>
      <c r="F130" s="19">
        <v>0</v>
      </c>
      <c r="G130" s="19">
        <v>0</v>
      </c>
      <c r="H130" s="19">
        <f t="shared" si="36"/>
        <v>0</v>
      </c>
    </row>
    <row r="131" spans="2:8" x14ac:dyDescent="0.25">
      <c r="B131" s="11" t="s">
        <v>30</v>
      </c>
      <c r="C131" s="19">
        <v>0</v>
      </c>
      <c r="D131" s="19">
        <v>0</v>
      </c>
      <c r="E131" s="19">
        <f t="shared" si="35"/>
        <v>0</v>
      </c>
      <c r="F131" s="19">
        <v>0</v>
      </c>
      <c r="G131" s="19">
        <v>0</v>
      </c>
      <c r="H131" s="19">
        <f t="shared" si="36"/>
        <v>0</v>
      </c>
    </row>
    <row r="132" spans="2:8" x14ac:dyDescent="0.25">
      <c r="B132" s="11" t="s">
        <v>29</v>
      </c>
      <c r="C132" s="19">
        <v>42252.507119999987</v>
      </c>
      <c r="D132" s="19">
        <v>-11215.12709</v>
      </c>
      <c r="E132" s="19">
        <f t="shared" si="35"/>
        <v>31037.380029999986</v>
      </c>
      <c r="F132" s="19">
        <v>9373.3956699999999</v>
      </c>
      <c r="G132" s="19">
        <v>9373.3956699999999</v>
      </c>
      <c r="H132" s="19">
        <f t="shared" si="36"/>
        <v>21663.984359999988</v>
      </c>
    </row>
    <row r="133" spans="2:8" x14ac:dyDescent="0.25">
      <c r="B133" s="13" t="s">
        <v>28</v>
      </c>
      <c r="C133" s="22">
        <f t="shared" ref="C133" si="65">+SUM(C134:C136)</f>
        <v>305306.34704999998</v>
      </c>
      <c r="D133" s="22">
        <f t="shared" ref="D133" si="66">+SUM(D134:D136)</f>
        <v>10419.853869999997</v>
      </c>
      <c r="E133" s="22">
        <f t="shared" si="35"/>
        <v>315726.20091999997</v>
      </c>
      <c r="F133" s="22">
        <f t="shared" ref="F133" si="67">+SUM(F134:F136)</f>
        <v>38110.369850000003</v>
      </c>
      <c r="G133" s="22">
        <f t="shared" ref="G133" si="68">+SUM(G134:G136)</f>
        <v>38110.369850000003</v>
      </c>
      <c r="H133" s="22">
        <f t="shared" si="36"/>
        <v>277615.83106999996</v>
      </c>
    </row>
    <row r="134" spans="2:8" x14ac:dyDescent="0.25">
      <c r="B134" s="11" t="s">
        <v>27</v>
      </c>
      <c r="C134" s="19">
        <v>149518.00943999999</v>
      </c>
      <c r="D134" s="19">
        <v>10419.853869999997</v>
      </c>
      <c r="E134" s="19">
        <f t="shared" si="35"/>
        <v>159937.86330999999</v>
      </c>
      <c r="F134" s="19">
        <v>38110.369850000003</v>
      </c>
      <c r="G134" s="19">
        <v>38110.369850000003</v>
      </c>
      <c r="H134" s="19">
        <f t="shared" si="36"/>
        <v>121827.49345999998</v>
      </c>
    </row>
    <row r="135" spans="2:8" x14ac:dyDescent="0.25">
      <c r="B135" s="11" t="s">
        <v>26</v>
      </c>
      <c r="C135" s="19">
        <v>155788.33761000002</v>
      </c>
      <c r="D135" s="19">
        <v>0</v>
      </c>
      <c r="E135" s="19">
        <f t="shared" si="35"/>
        <v>155788.33761000002</v>
      </c>
      <c r="F135" s="19">
        <v>0</v>
      </c>
      <c r="G135" s="19">
        <v>0</v>
      </c>
      <c r="H135" s="19">
        <f t="shared" si="36"/>
        <v>155788.33761000002</v>
      </c>
    </row>
    <row r="136" spans="2:8" x14ac:dyDescent="0.25">
      <c r="B136" s="11" t="s">
        <v>25</v>
      </c>
      <c r="C136" s="19">
        <v>0</v>
      </c>
      <c r="D136" s="19">
        <v>0</v>
      </c>
      <c r="E136" s="19">
        <f t="shared" si="35"/>
        <v>0</v>
      </c>
      <c r="F136" s="19">
        <v>0</v>
      </c>
      <c r="G136" s="19">
        <v>0</v>
      </c>
      <c r="H136" s="19">
        <f t="shared" si="36"/>
        <v>0</v>
      </c>
    </row>
    <row r="137" spans="2:8" x14ac:dyDescent="0.25">
      <c r="B137" s="13" t="s">
        <v>24</v>
      </c>
      <c r="C137" s="22">
        <f t="shared" ref="C137" si="69">+SUM(C138:C145)</f>
        <v>16978.103999999999</v>
      </c>
      <c r="D137" s="22">
        <f t="shared" ref="D137" si="70">+SUM(D138:D145)</f>
        <v>0</v>
      </c>
      <c r="E137" s="22">
        <f t="shared" si="35"/>
        <v>16978.103999999999</v>
      </c>
      <c r="F137" s="22">
        <f t="shared" ref="F137" si="71">+SUM(F138:F145)</f>
        <v>0</v>
      </c>
      <c r="G137" s="22">
        <f t="shared" ref="G137" si="72">+SUM(G138:G145)</f>
        <v>0</v>
      </c>
      <c r="H137" s="22">
        <f t="shared" si="36"/>
        <v>16978.103999999999</v>
      </c>
    </row>
    <row r="138" spans="2:8" x14ac:dyDescent="0.25">
      <c r="B138" s="11" t="s">
        <v>23</v>
      </c>
      <c r="C138" s="19">
        <v>0</v>
      </c>
      <c r="D138" s="19">
        <v>0</v>
      </c>
      <c r="E138" s="19">
        <f t="shared" ref="E138:E159" si="73">C138+D138</f>
        <v>0</v>
      </c>
      <c r="F138" s="19">
        <v>0</v>
      </c>
      <c r="G138" s="19">
        <v>0</v>
      </c>
      <c r="H138" s="19">
        <f t="shared" ref="H138:H157" si="74">E138-F138</f>
        <v>0</v>
      </c>
    </row>
    <row r="139" spans="2:8" x14ac:dyDescent="0.25">
      <c r="B139" s="11" t="s">
        <v>22</v>
      </c>
      <c r="C139" s="19">
        <v>0</v>
      </c>
      <c r="D139" s="19">
        <v>0</v>
      </c>
      <c r="E139" s="19">
        <f t="shared" si="73"/>
        <v>0</v>
      </c>
      <c r="F139" s="19">
        <v>0</v>
      </c>
      <c r="G139" s="19">
        <v>0</v>
      </c>
      <c r="H139" s="19">
        <f t="shared" si="74"/>
        <v>0</v>
      </c>
    </row>
    <row r="140" spans="2:8" x14ac:dyDescent="0.25">
      <c r="B140" s="11" t="s">
        <v>21</v>
      </c>
      <c r="C140" s="19">
        <v>0</v>
      </c>
      <c r="D140" s="19">
        <v>0</v>
      </c>
      <c r="E140" s="19">
        <f t="shared" si="73"/>
        <v>0</v>
      </c>
      <c r="F140" s="19">
        <v>0</v>
      </c>
      <c r="G140" s="19">
        <v>0</v>
      </c>
      <c r="H140" s="19">
        <f t="shared" si="74"/>
        <v>0</v>
      </c>
    </row>
    <row r="141" spans="2:8" x14ac:dyDescent="0.25">
      <c r="B141" s="11" t="s">
        <v>20</v>
      </c>
      <c r="C141" s="19">
        <v>0</v>
      </c>
      <c r="D141" s="19">
        <v>0</v>
      </c>
      <c r="E141" s="19">
        <f t="shared" si="73"/>
        <v>0</v>
      </c>
      <c r="F141" s="19">
        <v>0</v>
      </c>
      <c r="G141" s="19">
        <v>0</v>
      </c>
      <c r="H141" s="19">
        <f t="shared" si="74"/>
        <v>0</v>
      </c>
    </row>
    <row r="142" spans="2:8" x14ac:dyDescent="0.25">
      <c r="B142" s="11" t="s">
        <v>19</v>
      </c>
      <c r="C142" s="19">
        <v>16978.103999999999</v>
      </c>
      <c r="D142" s="19">
        <v>0</v>
      </c>
      <c r="E142" s="19">
        <f t="shared" si="73"/>
        <v>16978.103999999999</v>
      </c>
      <c r="F142" s="19">
        <v>0</v>
      </c>
      <c r="G142" s="19">
        <v>0</v>
      </c>
      <c r="H142" s="19">
        <f t="shared" si="74"/>
        <v>16978.103999999999</v>
      </c>
    </row>
    <row r="143" spans="2:8" x14ac:dyDescent="0.25">
      <c r="B143" s="11" t="s">
        <v>18</v>
      </c>
      <c r="C143" s="19">
        <v>0</v>
      </c>
      <c r="D143" s="19">
        <v>0</v>
      </c>
      <c r="E143" s="19">
        <f t="shared" si="73"/>
        <v>0</v>
      </c>
      <c r="F143" s="19">
        <v>0</v>
      </c>
      <c r="G143" s="19">
        <v>0</v>
      </c>
      <c r="H143" s="19">
        <f t="shared" si="74"/>
        <v>0</v>
      </c>
    </row>
    <row r="144" spans="2:8" x14ac:dyDescent="0.25">
      <c r="B144" s="11" t="s">
        <v>17</v>
      </c>
      <c r="C144" s="19">
        <v>0</v>
      </c>
      <c r="D144" s="19">
        <v>0</v>
      </c>
      <c r="E144" s="19">
        <f t="shared" si="73"/>
        <v>0</v>
      </c>
      <c r="F144" s="19">
        <v>0</v>
      </c>
      <c r="G144" s="19">
        <v>0</v>
      </c>
      <c r="H144" s="19">
        <f t="shared" si="74"/>
        <v>0</v>
      </c>
    </row>
    <row r="145" spans="2:8" x14ac:dyDescent="0.25">
      <c r="B145" s="11" t="s">
        <v>16</v>
      </c>
      <c r="C145" s="19">
        <v>0</v>
      </c>
      <c r="D145" s="19">
        <v>0</v>
      </c>
      <c r="E145" s="19">
        <f t="shared" si="73"/>
        <v>0</v>
      </c>
      <c r="F145" s="19">
        <v>0</v>
      </c>
      <c r="G145" s="19">
        <v>0</v>
      </c>
      <c r="H145" s="19">
        <f t="shared" si="74"/>
        <v>0</v>
      </c>
    </row>
    <row r="146" spans="2:8" x14ac:dyDescent="0.25">
      <c r="B146" s="13" t="s">
        <v>15</v>
      </c>
      <c r="C146" s="22">
        <f t="shared" ref="C146" si="75">+SUM(C147:C149)</f>
        <v>35718414.530359998</v>
      </c>
      <c r="D146" s="22">
        <f t="shared" ref="D146" si="76">+SUM(D147:D149)</f>
        <v>305193.44039999857</v>
      </c>
      <c r="E146" s="22">
        <f t="shared" si="73"/>
        <v>36023607.970759995</v>
      </c>
      <c r="F146" s="22">
        <f t="shared" ref="F146" si="77">+SUM(F147:F149)</f>
        <v>6503633.9527499983</v>
      </c>
      <c r="G146" s="22">
        <f t="shared" ref="G146" si="78">+SUM(G147:G149)</f>
        <v>6424031.3412999995</v>
      </c>
      <c r="H146" s="22">
        <f t="shared" si="74"/>
        <v>29519974.018009998</v>
      </c>
    </row>
    <row r="147" spans="2:8" x14ac:dyDescent="0.25">
      <c r="B147" s="11" t="s">
        <v>14</v>
      </c>
      <c r="C147" s="19">
        <v>0</v>
      </c>
      <c r="D147" s="19">
        <v>0</v>
      </c>
      <c r="E147" s="19">
        <f t="shared" si="73"/>
        <v>0</v>
      </c>
      <c r="F147" s="19">
        <v>0</v>
      </c>
      <c r="G147" s="19">
        <v>0</v>
      </c>
      <c r="H147" s="19">
        <f t="shared" si="74"/>
        <v>0</v>
      </c>
    </row>
    <row r="148" spans="2:8" x14ac:dyDescent="0.25">
      <c r="B148" s="11" t="s">
        <v>13</v>
      </c>
      <c r="C148" s="19">
        <v>29033835.41815</v>
      </c>
      <c r="D148" s="19">
        <v>92481.096379998213</v>
      </c>
      <c r="E148" s="19">
        <f t="shared" si="73"/>
        <v>29126316.514529999</v>
      </c>
      <c r="F148" s="19">
        <v>4829791.3973599989</v>
      </c>
      <c r="G148" s="19">
        <v>4775570.8182999995</v>
      </c>
      <c r="H148" s="19">
        <f t="shared" si="74"/>
        <v>24296525.117169999</v>
      </c>
    </row>
    <row r="149" spans="2:8" x14ac:dyDescent="0.25">
      <c r="B149" s="11" t="s">
        <v>12</v>
      </c>
      <c r="C149" s="19">
        <v>6684579.112209999</v>
      </c>
      <c r="D149" s="19">
        <v>212712.34402000034</v>
      </c>
      <c r="E149" s="19">
        <f t="shared" si="73"/>
        <v>6897291.4562299997</v>
      </c>
      <c r="F149" s="19">
        <v>1673842.5553899996</v>
      </c>
      <c r="G149" s="19">
        <v>1648460.5229999998</v>
      </c>
      <c r="H149" s="19">
        <f t="shared" si="74"/>
        <v>5223448.9008400002</v>
      </c>
    </row>
    <row r="150" spans="2:8" x14ac:dyDescent="0.25">
      <c r="B150" s="13" t="s">
        <v>11</v>
      </c>
      <c r="C150" s="22">
        <f t="shared" ref="C150" si="79">+SUM(C151:C157)</f>
        <v>112596.57289</v>
      </c>
      <c r="D150" s="22">
        <f t="shared" ref="D150" si="80">+SUM(D151:D157)</f>
        <v>0</v>
      </c>
      <c r="E150" s="22">
        <f t="shared" si="73"/>
        <v>112596.57289</v>
      </c>
      <c r="F150" s="22">
        <f t="shared" ref="F150" si="81">+SUM(F151:F157)</f>
        <v>26824.533699999996</v>
      </c>
      <c r="G150" s="22">
        <f t="shared" ref="G150" si="82">+SUM(G151:G157)</f>
        <v>26824.533699999996</v>
      </c>
      <c r="H150" s="22">
        <f t="shared" si="74"/>
        <v>85772.039189999996</v>
      </c>
    </row>
    <row r="151" spans="2:8" x14ac:dyDescent="0.25">
      <c r="B151" s="11" t="s">
        <v>10</v>
      </c>
      <c r="C151" s="19">
        <v>16958.754579999997</v>
      </c>
      <c r="D151" s="19">
        <v>0</v>
      </c>
      <c r="E151" s="19">
        <f t="shared" si="73"/>
        <v>16958.754579999997</v>
      </c>
      <c r="F151" s="19">
        <v>3996.5384599999998</v>
      </c>
      <c r="G151" s="19">
        <v>3996.5384599999998</v>
      </c>
      <c r="H151" s="19">
        <f t="shared" si="74"/>
        <v>12962.216119999997</v>
      </c>
    </row>
    <row r="152" spans="2:8" x14ac:dyDescent="0.25">
      <c r="B152" s="11" t="s">
        <v>9</v>
      </c>
      <c r="C152" s="19">
        <v>95637.818310000002</v>
      </c>
      <c r="D152" s="19">
        <v>0</v>
      </c>
      <c r="E152" s="19">
        <f t="shared" si="73"/>
        <v>95637.818310000002</v>
      </c>
      <c r="F152" s="19">
        <v>22827.995239999997</v>
      </c>
      <c r="G152" s="19">
        <v>22827.995239999997</v>
      </c>
      <c r="H152" s="19">
        <f t="shared" si="74"/>
        <v>72809.823070000013</v>
      </c>
    </row>
    <row r="153" spans="2:8" x14ac:dyDescent="0.25">
      <c r="B153" s="11" t="s">
        <v>8</v>
      </c>
      <c r="C153" s="19">
        <v>0</v>
      </c>
      <c r="D153" s="19">
        <v>0</v>
      </c>
      <c r="E153" s="19">
        <f t="shared" si="73"/>
        <v>0</v>
      </c>
      <c r="F153" s="19">
        <v>0</v>
      </c>
      <c r="G153" s="19">
        <v>0</v>
      </c>
      <c r="H153" s="19">
        <f t="shared" si="74"/>
        <v>0</v>
      </c>
    </row>
    <row r="154" spans="2:8" x14ac:dyDescent="0.25">
      <c r="B154" s="11" t="s">
        <v>7</v>
      </c>
      <c r="C154" s="19">
        <v>0</v>
      </c>
      <c r="D154" s="19">
        <v>0</v>
      </c>
      <c r="E154" s="19">
        <f t="shared" si="73"/>
        <v>0</v>
      </c>
      <c r="F154" s="19">
        <v>0</v>
      </c>
      <c r="G154" s="19">
        <v>0</v>
      </c>
      <c r="H154" s="19">
        <f t="shared" si="74"/>
        <v>0</v>
      </c>
    </row>
    <row r="155" spans="2:8" x14ac:dyDescent="0.25">
      <c r="B155" s="11" t="s">
        <v>6</v>
      </c>
      <c r="C155" s="19">
        <v>0</v>
      </c>
      <c r="D155" s="19">
        <v>0</v>
      </c>
      <c r="E155" s="19">
        <f t="shared" si="73"/>
        <v>0</v>
      </c>
      <c r="F155" s="19">
        <v>0</v>
      </c>
      <c r="G155" s="19">
        <v>0</v>
      </c>
      <c r="H155" s="19">
        <f t="shared" si="74"/>
        <v>0</v>
      </c>
    </row>
    <row r="156" spans="2:8" x14ac:dyDescent="0.25">
      <c r="B156" s="11" t="s">
        <v>5</v>
      </c>
      <c r="C156" s="19">
        <v>0</v>
      </c>
      <c r="D156" s="19">
        <v>0</v>
      </c>
      <c r="E156" s="19">
        <f t="shared" si="73"/>
        <v>0</v>
      </c>
      <c r="F156" s="19">
        <v>0</v>
      </c>
      <c r="G156" s="19">
        <v>0</v>
      </c>
      <c r="H156" s="19">
        <f t="shared" si="74"/>
        <v>0</v>
      </c>
    </row>
    <row r="157" spans="2:8" x14ac:dyDescent="0.25">
      <c r="B157" s="11" t="s">
        <v>4</v>
      </c>
      <c r="C157" s="19">
        <v>0</v>
      </c>
      <c r="D157" s="19">
        <v>0</v>
      </c>
      <c r="E157" s="19">
        <f t="shared" si="73"/>
        <v>0</v>
      </c>
      <c r="F157" s="19">
        <v>0</v>
      </c>
      <c r="G157" s="19">
        <v>0</v>
      </c>
      <c r="H157" s="19">
        <f t="shared" si="74"/>
        <v>0</v>
      </c>
    </row>
    <row r="158" spans="2:8" x14ac:dyDescent="0.25">
      <c r="B158" s="9"/>
      <c r="C158" s="12"/>
      <c r="D158" s="12"/>
      <c r="E158" s="12"/>
      <c r="F158" s="12"/>
      <c r="G158" s="12"/>
      <c r="H158" s="10"/>
    </row>
    <row r="159" spans="2:8" x14ac:dyDescent="0.25">
      <c r="B159" s="13" t="s">
        <v>3</v>
      </c>
      <c r="C159" s="12">
        <f>+SUM(C9+C84)</f>
        <v>118194252.95878001</v>
      </c>
      <c r="D159" s="12">
        <f t="shared" ref="D159:G159" si="83">+SUM(D9+D84)</f>
        <v>6247744.0717699975</v>
      </c>
      <c r="E159" s="22">
        <f t="shared" si="73"/>
        <v>124441997.03055</v>
      </c>
      <c r="F159" s="12">
        <f t="shared" si="83"/>
        <v>27823767.42797</v>
      </c>
      <c r="G159" s="12">
        <f t="shared" si="83"/>
        <v>26588063.247660004</v>
      </c>
      <c r="H159" s="22">
        <f t="shared" ref="H159" si="84">E159-F159</f>
        <v>96618229.602580011</v>
      </c>
    </row>
    <row r="160" spans="2:8" x14ac:dyDescent="0.25">
      <c r="B160" s="14"/>
      <c r="C160" s="15"/>
      <c r="D160" s="16"/>
      <c r="E160" s="16"/>
      <c r="F160" s="16"/>
      <c r="G160" s="16"/>
      <c r="H160" s="16"/>
    </row>
    <row r="161" spans="1:12" s="30" customFormat="1" x14ac:dyDescent="0.25">
      <c r="A161" s="29"/>
      <c r="B161" s="5" t="s">
        <v>2</v>
      </c>
      <c r="C161" s="2"/>
      <c r="D161" s="2"/>
      <c r="E161" s="2"/>
      <c r="F161" s="2"/>
      <c r="G161" s="2"/>
      <c r="H161" s="1"/>
      <c r="J161" s="35"/>
      <c r="K161" s="35"/>
      <c r="L161" s="35"/>
    </row>
    <row r="162" spans="1:12" s="30" customFormat="1" x14ac:dyDescent="0.25">
      <c r="A162" s="29"/>
      <c r="B162" s="5" t="s">
        <v>1</v>
      </c>
      <c r="C162" s="2"/>
      <c r="D162" s="2"/>
      <c r="E162" s="2"/>
      <c r="F162" s="2"/>
      <c r="G162" s="2"/>
      <c r="H162" s="1"/>
      <c r="J162" s="35"/>
      <c r="K162" s="35"/>
      <c r="L162" s="35"/>
    </row>
    <row r="163" spans="1:12" s="30" customFormat="1" x14ac:dyDescent="0.25">
      <c r="A163" s="29"/>
      <c r="B163" s="5" t="s">
        <v>0</v>
      </c>
      <c r="C163" s="2"/>
      <c r="D163" s="2"/>
      <c r="E163" s="2"/>
      <c r="F163" s="2"/>
      <c r="G163" s="2"/>
      <c r="H163" s="1"/>
      <c r="J163" s="35"/>
      <c r="K163" s="35"/>
      <c r="L163" s="35"/>
    </row>
    <row r="164" spans="1:12" s="30" customFormat="1" x14ac:dyDescent="0.25">
      <c r="A164" s="29"/>
      <c r="B164" s="3"/>
      <c r="C164" s="2"/>
      <c r="D164" s="2"/>
      <c r="E164" s="2"/>
      <c r="F164" s="2"/>
      <c r="G164" s="2"/>
      <c r="H164" s="1"/>
      <c r="J164" s="35"/>
      <c r="K164" s="35"/>
      <c r="L164" s="35"/>
    </row>
    <row r="165" spans="1:12" s="30" customFormat="1" x14ac:dyDescent="0.25">
      <c r="A165" s="29"/>
      <c r="B165" s="3"/>
      <c r="C165" s="2"/>
      <c r="D165" s="2"/>
      <c r="E165" s="2"/>
      <c r="F165" s="2"/>
      <c r="G165" s="2"/>
      <c r="H165" s="1"/>
      <c r="J165" s="35"/>
      <c r="K165" s="35"/>
      <c r="L165" s="35"/>
    </row>
    <row r="166" spans="1:12" s="30" customFormat="1" x14ac:dyDescent="0.25">
      <c r="A166" s="29"/>
      <c r="B166" s="36" t="s">
        <v>91</v>
      </c>
      <c r="C166" s="36"/>
      <c r="D166" s="36"/>
      <c r="E166" s="36"/>
      <c r="F166" s="36"/>
      <c r="G166" s="36"/>
      <c r="H166" s="36"/>
      <c r="J166" s="35"/>
      <c r="K166" s="35"/>
      <c r="L166" s="35"/>
    </row>
    <row r="167" spans="1:12" s="30" customFormat="1" x14ac:dyDescent="0.25">
      <c r="A167" s="29"/>
      <c r="B167" s="36" t="s">
        <v>92</v>
      </c>
      <c r="C167" s="36"/>
      <c r="D167" s="36"/>
      <c r="E167" s="36"/>
      <c r="F167" s="36"/>
      <c r="G167" s="36"/>
      <c r="H167" s="36"/>
      <c r="J167" s="35"/>
      <c r="K167" s="35"/>
      <c r="L167" s="35"/>
    </row>
    <row r="168" spans="1:12" s="30" customFormat="1" x14ac:dyDescent="0.25">
      <c r="A168" s="29"/>
      <c r="B168" s="3"/>
      <c r="C168" s="2"/>
      <c r="D168" s="2"/>
      <c r="E168" s="2"/>
      <c r="F168" s="2"/>
      <c r="G168" s="2"/>
      <c r="H168" s="1"/>
      <c r="J168" s="35"/>
      <c r="K168" s="35"/>
      <c r="L168" s="35"/>
    </row>
    <row r="169" spans="1:12" s="30" customFormat="1" x14ac:dyDescent="0.25">
      <c r="A169" s="29"/>
      <c r="B169" s="3"/>
      <c r="C169" s="2"/>
      <c r="D169" s="2"/>
      <c r="E169" s="2"/>
      <c r="F169" s="2"/>
      <c r="G169" s="2"/>
      <c r="H169" s="1"/>
      <c r="J169" s="35"/>
      <c r="K169" s="35"/>
      <c r="L169" s="35"/>
    </row>
    <row r="170" spans="1:12" s="30" customFormat="1" x14ac:dyDescent="0.25">
      <c r="A170" s="29"/>
      <c r="B170" s="3"/>
      <c r="C170" s="2"/>
      <c r="D170" s="2"/>
      <c r="E170" s="2"/>
      <c r="F170" s="2"/>
      <c r="G170" s="2"/>
      <c r="H170" s="1"/>
      <c r="J170" s="35"/>
      <c r="K170" s="35"/>
      <c r="L170" s="35"/>
    </row>
    <row r="171" spans="1:12" s="30" customFormat="1" x14ac:dyDescent="0.25">
      <c r="A171" s="29"/>
      <c r="B171" s="3"/>
      <c r="C171" s="2"/>
      <c r="D171" s="2"/>
      <c r="E171" s="2"/>
      <c r="F171" s="2"/>
      <c r="G171" s="2"/>
      <c r="H171" s="1"/>
      <c r="J171" s="35"/>
      <c r="K171" s="35"/>
      <c r="L171" s="35"/>
    </row>
    <row r="172" spans="1:12" s="30" customFormat="1" x14ac:dyDescent="0.25">
      <c r="A172" s="29"/>
      <c r="B172" s="3"/>
      <c r="C172" s="2"/>
      <c r="D172" s="2"/>
      <c r="E172" s="2"/>
      <c r="F172" s="2"/>
      <c r="G172" s="2"/>
      <c r="H172" s="1"/>
      <c r="J172" s="35"/>
      <c r="K172" s="35"/>
      <c r="L172" s="35"/>
    </row>
    <row r="173" spans="1:12" s="30" customFormat="1" x14ac:dyDescent="0.25">
      <c r="A173" s="29"/>
      <c r="B173" s="3"/>
      <c r="C173" s="2"/>
      <c r="D173" s="28"/>
      <c r="E173" s="2"/>
      <c r="F173" s="2"/>
      <c r="G173" s="2"/>
      <c r="H173" s="1"/>
      <c r="J173" s="35"/>
      <c r="K173" s="35"/>
      <c r="L173" s="35"/>
    </row>
    <row r="174" spans="1:12" s="30" customFormat="1" x14ac:dyDescent="0.25">
      <c r="A174" s="29"/>
      <c r="B174" s="3"/>
      <c r="C174" s="2"/>
      <c r="D174" s="2"/>
      <c r="E174" s="2"/>
      <c r="F174" s="2"/>
      <c r="G174" s="2"/>
      <c r="H174" s="1"/>
      <c r="J174" s="35"/>
      <c r="K174" s="35"/>
      <c r="L174" s="35"/>
    </row>
    <row r="175" spans="1:12" s="30" customFormat="1" x14ac:dyDescent="0.25">
      <c r="A175" s="29"/>
      <c r="B175" s="3"/>
      <c r="C175" s="2"/>
      <c r="D175" s="2"/>
      <c r="E175" s="2"/>
      <c r="F175" s="2"/>
      <c r="G175" s="2"/>
      <c r="H175" s="1"/>
      <c r="J175" s="35"/>
      <c r="K175" s="35"/>
      <c r="L175" s="35"/>
    </row>
    <row r="176" spans="1:12" s="30" customFormat="1" x14ac:dyDescent="0.25">
      <c r="A176" s="29"/>
      <c r="B176" s="3"/>
      <c r="C176" s="2"/>
      <c r="D176" s="2"/>
      <c r="E176" s="2"/>
      <c r="F176" s="2"/>
      <c r="G176" s="2"/>
      <c r="H176" s="1"/>
      <c r="J176" s="35"/>
      <c r="K176" s="35"/>
      <c r="L176" s="35"/>
    </row>
    <row r="177" spans="1:12" s="30" customFormat="1" x14ac:dyDescent="0.25">
      <c r="A177" s="29"/>
      <c r="B177" s="3"/>
      <c r="C177" s="2"/>
      <c r="D177" s="2"/>
      <c r="E177" s="2"/>
      <c r="F177" s="2"/>
      <c r="G177" s="2"/>
      <c r="H177" s="1"/>
      <c r="J177" s="35"/>
      <c r="K177" s="35"/>
      <c r="L177" s="35"/>
    </row>
    <row r="178" spans="1:12" s="30" customFormat="1" x14ac:dyDescent="0.25">
      <c r="A178" s="29"/>
      <c r="B178" s="3"/>
      <c r="C178" s="2"/>
      <c r="D178" s="2"/>
      <c r="E178" s="2"/>
      <c r="F178" s="2"/>
      <c r="G178" s="2"/>
      <c r="H178" s="1"/>
      <c r="J178" s="35"/>
      <c r="K178" s="35"/>
      <c r="L178" s="35"/>
    </row>
    <row r="179" spans="1:12" s="30" customFormat="1" x14ac:dyDescent="0.25">
      <c r="A179" s="29"/>
      <c r="B179" s="3"/>
      <c r="C179" s="2"/>
      <c r="D179" s="2"/>
      <c r="E179" s="2"/>
      <c r="F179" s="2"/>
      <c r="G179" s="2"/>
      <c r="H179" s="1"/>
      <c r="J179" s="35"/>
      <c r="K179" s="35"/>
      <c r="L179" s="35"/>
    </row>
    <row r="180" spans="1:12" s="30" customFormat="1" x14ac:dyDescent="0.25">
      <c r="A180" s="29"/>
      <c r="B180" s="3"/>
      <c r="C180" s="2"/>
      <c r="D180" s="2"/>
      <c r="E180" s="2"/>
      <c r="F180" s="2"/>
      <c r="G180" s="2"/>
      <c r="H180" s="1"/>
      <c r="J180" s="35"/>
      <c r="K180" s="35"/>
      <c r="L180" s="35"/>
    </row>
    <row r="181" spans="1:12" s="30" customFormat="1" x14ac:dyDescent="0.25">
      <c r="A181" s="29"/>
      <c r="B181" s="3"/>
      <c r="C181" s="2"/>
      <c r="D181" s="2"/>
      <c r="E181" s="2"/>
      <c r="F181" s="2"/>
      <c r="G181" s="2"/>
      <c r="H181" s="1"/>
      <c r="J181" s="35"/>
      <c r="K181" s="35"/>
      <c r="L181" s="35"/>
    </row>
    <row r="182" spans="1:12" s="30" customFormat="1" x14ac:dyDescent="0.25">
      <c r="A182" s="29"/>
      <c r="B182" s="3"/>
      <c r="C182" s="2"/>
      <c r="D182" s="2"/>
      <c r="E182" s="2"/>
      <c r="F182" s="2"/>
      <c r="G182" s="2"/>
      <c r="H182" s="1"/>
      <c r="J182" s="35"/>
      <c r="K182" s="35"/>
      <c r="L182" s="35"/>
    </row>
    <row r="183" spans="1:12" s="30" customFormat="1" x14ac:dyDescent="0.25">
      <c r="A183" s="29"/>
      <c r="B183" s="3"/>
      <c r="C183" s="2"/>
      <c r="D183" s="2"/>
      <c r="E183" s="2"/>
      <c r="F183" s="2"/>
      <c r="G183" s="2"/>
      <c r="H183" s="1"/>
      <c r="J183" s="35"/>
      <c r="K183" s="35"/>
      <c r="L183" s="35"/>
    </row>
    <row r="184" spans="1:12" s="30" customFormat="1" x14ac:dyDescent="0.25">
      <c r="A184" s="29"/>
      <c r="B184" s="3"/>
      <c r="C184" s="2"/>
      <c r="D184" s="2"/>
      <c r="E184" s="2"/>
      <c r="F184" s="2"/>
      <c r="G184" s="2"/>
      <c r="H184" s="1"/>
      <c r="J184" s="35"/>
      <c r="K184" s="35"/>
      <c r="L184" s="35"/>
    </row>
    <row r="185" spans="1:12" s="30" customFormat="1" x14ac:dyDescent="0.25">
      <c r="A185" s="29"/>
      <c r="B185" s="3"/>
      <c r="C185" s="2"/>
      <c r="D185" s="2"/>
      <c r="E185" s="2"/>
      <c r="F185" s="2"/>
      <c r="G185" s="2"/>
      <c r="H185" s="1"/>
      <c r="J185" s="35"/>
      <c r="K185" s="35"/>
      <c r="L185" s="35"/>
    </row>
  </sheetData>
  <mergeCells count="10">
    <mergeCell ref="B2:H2"/>
    <mergeCell ref="B3:H3"/>
    <mergeCell ref="B4:H4"/>
    <mergeCell ref="B5:H5"/>
    <mergeCell ref="B6:H6"/>
    <mergeCell ref="B166:H166"/>
    <mergeCell ref="B167:H167"/>
    <mergeCell ref="H7:H8"/>
    <mergeCell ref="B7:B8"/>
    <mergeCell ref="C7:G7"/>
  </mergeCells>
  <printOptions horizontalCentered="1"/>
  <pageMargins left="0" right="0" top="0.39370078740157483" bottom="0.39370078740157483" header="0.31496062992125984" footer="0.31496062992125984"/>
  <pageSetup scale="76" firstPageNumber="443" fitToHeight="4" orientation="landscape" useFirstPageNumber="1" r:id="rId1"/>
  <headerFooter>
    <oddFooter>&amp;R&amp;P</oddFooter>
  </headerFooter>
  <rowBreaks count="1" manualBreakCount="1">
    <brk id="83" min="1" max="7" man="1"/>
  </rowBreaks>
  <ignoredErrors>
    <ignoredError sqref="C18:D18 C28:D28 C38:D38 C83:G83 C123:D123 C150:D150 F18:G18 F28:G28 F38:G38 C71:D71 F71:G71 C84:D85 F84:G85 F123:G123 F150:G150 C48:D48 F48:G48 C58:D58 F58:G58 C75:D75 F75:G75 C93:D93 F93:G93 C103:D103 F103:G103 C113:D113 F113:G113 C133:D133 F133:G133 C137:D137 F137:G137 C146:D146 F146:G1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F6a COG</vt:lpstr>
      <vt:lpstr>'F6a COG'!Área_de_impresión</vt:lpstr>
      <vt:lpstr>'F6a 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Noe Reyes Palafox</dc:creator>
  <cp:lastModifiedBy>Adriana Yaresi Cuello Corpus</cp:lastModifiedBy>
  <cp:lastPrinted>2022-04-28T20:33:12Z</cp:lastPrinted>
  <dcterms:created xsi:type="dcterms:W3CDTF">2020-04-30T23:57:09Z</dcterms:created>
  <dcterms:modified xsi:type="dcterms:W3CDTF">2022-04-28T20:33:16Z</dcterms:modified>
</cp:coreProperties>
</file>