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2. FORMATOS LDF\Reportes Validados\"/>
    </mc:Choice>
  </mc:AlternateContent>
  <xr:revisionPtr revIDLastSave="0" documentId="13_ncr:1_{9B4D10E3-496B-459C-9498-BF7CA25F47DB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F5 EAI" sheetId="1" r:id="rId1"/>
  </sheets>
  <definedNames>
    <definedName name="_xlnm.Print_Area" localSheetId="0">'F5 EAI'!$B$2:$H$84</definedName>
    <definedName name="_xlnm.Print_Titles" localSheetId="0">'F5 EAI'!$2:$7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  <c r="E10" i="1" l="1"/>
  <c r="E11" i="1"/>
  <c r="E12" i="1"/>
  <c r="E13" i="1"/>
  <c r="E14" i="1"/>
  <c r="E15" i="1"/>
  <c r="E16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48" i="1"/>
  <c r="E49" i="1"/>
  <c r="E50" i="1"/>
  <c r="E51" i="1"/>
  <c r="E52" i="1"/>
  <c r="E53" i="1"/>
  <c r="E54" i="1"/>
  <c r="E55" i="1"/>
  <c r="E57" i="1"/>
  <c r="E58" i="1"/>
  <c r="E59" i="1"/>
  <c r="E60" i="1"/>
  <c r="H75" i="1" l="1"/>
  <c r="E75" i="1"/>
  <c r="H74" i="1"/>
  <c r="E74" i="1"/>
  <c r="E70" i="1" l="1"/>
  <c r="E64" i="1"/>
  <c r="E63" i="1"/>
  <c r="E62" i="1"/>
  <c r="E41" i="1"/>
  <c r="H76" i="1" l="1"/>
  <c r="G76" i="1"/>
  <c r="F76" i="1"/>
  <c r="E76" i="1"/>
  <c r="D76" i="1"/>
  <c r="C76" i="1"/>
  <c r="H59" i="1"/>
  <c r="H58" i="1"/>
  <c r="G39" i="1"/>
  <c r="F39" i="1"/>
  <c r="E39" i="1"/>
  <c r="H40" i="1"/>
  <c r="D40" i="1"/>
  <c r="H38" i="1"/>
  <c r="H37" i="1" s="1"/>
  <c r="D38" i="1"/>
  <c r="D37" i="1" s="1"/>
  <c r="G37" i="1"/>
  <c r="F37" i="1"/>
  <c r="E37" i="1"/>
  <c r="C37" i="1"/>
  <c r="H36" i="1"/>
  <c r="D36" i="1"/>
  <c r="H26" i="1" l="1"/>
  <c r="H22" i="1"/>
  <c r="C69" i="1"/>
  <c r="D39" i="1"/>
  <c r="F69" i="1"/>
  <c r="E69" i="1"/>
  <c r="H29" i="1"/>
  <c r="C56" i="1"/>
  <c r="G69" i="1"/>
  <c r="H60" i="1"/>
  <c r="H25" i="1"/>
  <c r="H33" i="1"/>
  <c r="C39" i="1"/>
  <c r="H49" i="1"/>
  <c r="H51" i="1"/>
  <c r="H55" i="1"/>
  <c r="C61" i="1"/>
  <c r="H41" i="1"/>
  <c r="H39" i="1" s="1"/>
  <c r="H14" i="1"/>
  <c r="H21" i="1"/>
  <c r="H13" i="1"/>
  <c r="H28" i="1"/>
  <c r="H34" i="1"/>
  <c r="H52" i="1"/>
  <c r="H12" i="1"/>
  <c r="H16" i="1"/>
  <c r="H23" i="1"/>
  <c r="H27" i="1"/>
  <c r="H15" i="1"/>
  <c r="H32" i="1"/>
  <c r="H50" i="1"/>
  <c r="H54" i="1"/>
  <c r="F61" i="1"/>
  <c r="H63" i="1"/>
  <c r="F56" i="1" l="1"/>
  <c r="H53" i="1"/>
  <c r="H20" i="1"/>
  <c r="H65" i="1"/>
  <c r="H35" i="1"/>
  <c r="E56" i="1"/>
  <c r="H24" i="1"/>
  <c r="H62" i="1"/>
  <c r="H61" i="1" s="1"/>
  <c r="C30" i="1"/>
  <c r="D69" i="1"/>
  <c r="D56" i="1"/>
  <c r="H70" i="1"/>
  <c r="H69" i="1" s="1"/>
  <c r="H64" i="1"/>
  <c r="E30" i="1"/>
  <c r="E47" i="1"/>
  <c r="G47" i="1"/>
  <c r="H11" i="1"/>
  <c r="F17" i="1"/>
  <c r="C17" i="1"/>
  <c r="C47" i="1"/>
  <c r="C67" i="1" s="1"/>
  <c r="H31" i="1"/>
  <c r="G30" i="1"/>
  <c r="F47" i="1"/>
  <c r="E61" i="1"/>
  <c r="H57" i="1"/>
  <c r="H56" i="1" s="1"/>
  <c r="G56" i="1"/>
  <c r="F30" i="1"/>
  <c r="H19" i="1"/>
  <c r="G17" i="1"/>
  <c r="E17" i="1"/>
  <c r="H10" i="1"/>
  <c r="G61" i="1"/>
  <c r="H48" i="1"/>
  <c r="C43" i="1" l="1"/>
  <c r="C72" i="1" s="1"/>
  <c r="F67" i="1"/>
  <c r="G43" i="1"/>
  <c r="H47" i="1"/>
  <c r="H67" i="1" s="1"/>
  <c r="D30" i="1"/>
  <c r="D61" i="1"/>
  <c r="D17" i="1"/>
  <c r="H30" i="1"/>
  <c r="H17" i="1"/>
  <c r="H43" i="1" s="1"/>
  <c r="F43" i="1"/>
  <c r="E43" i="1"/>
  <c r="E67" i="1"/>
  <c r="G67" i="1"/>
  <c r="H44" i="1" l="1"/>
  <c r="H72" i="1" s="1"/>
  <c r="D43" i="1"/>
  <c r="F72" i="1"/>
  <c r="G72" i="1"/>
  <c r="D67" i="1"/>
  <c r="E72" i="1"/>
  <c r="D72" i="1" l="1"/>
</calcChain>
</file>

<file path=xl/sharedStrings.xml><?xml version="1.0" encoding="utf-8"?>
<sst xmlns="http://schemas.openxmlformats.org/spreadsheetml/2006/main" count="80" uniqueCount="80">
  <si>
    <t>GOBIERNO DEL ESTADO DE NUEVO LEÓN</t>
  </si>
  <si>
    <t>Estado Analítico de Ingresos Detallado - LDF</t>
  </si>
  <si>
    <t>En miles de pesos</t>
  </si>
  <si>
    <t>Concepto</t>
  </si>
  <si>
    <t>Ingreso</t>
  </si>
  <si>
    <t xml:space="preserve">Diferencia (e) </t>
  </si>
  <si>
    <t>Estimado (d)</t>
  </si>
  <si>
    <t>Ampliaciones/
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</si>
  <si>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</si>
  <si>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</si>
  <si>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</si>
  <si>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</si>
  <si>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</si>
  <si>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</si>
  <si>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</si>
  <si>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</si>
  <si>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</si>
  <si>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</si>
  <si>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</si>
  <si>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</si>
  <si>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</si>
  <si>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</si>
  <si>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</si>
  <si>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</si>
  <si>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</si>
  <si>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</si>
  <si>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</si>
  <si>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</si>
  <si>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</si>
  <si>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</si>
  <si>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</si>
  <si>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</si>
  <si>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</si>
  <si>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</si>
  <si>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</si>
  <si>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</si>
  <si>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</si>
  <si>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</si>
  <si>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</si>
  <si>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</si>
  <si>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</si>
  <si>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</si>
  <si>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</si>
  <si>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</si>
  <si>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</si>
  <si>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</si>
  <si>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</si>
  <si>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</si>
  <si>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</si>
  <si>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</si>
  <si>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</si>
  <si>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</si>
  <si>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</si>
  <si>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</si>
  <si>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</si>
  <si>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</si>
  <si>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</si>
  <si>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</si>
  <si>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</si>
  <si>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</si>
  <si>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</si>
  <si>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</si>
  <si>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</si>
  <si>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</si>
  <si>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</si>
  <si>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</si>
  <si>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</si>
  <si>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</si>
  <si>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</si>
  <si>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</si>
  <si>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</si>
  <si>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</si>
  <si>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</si>
  <si>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</si>
  <si>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Notas:</t>
  </si>
  <si>
    <t>d) Esta información se presentará en términos anualizados.</t>
  </si>
  <si>
    <t>e) Representa el importe obtenido de la diferencia entre el Ingreso Recaudado y el Ingreso Estimado.</t>
  </si>
  <si>
    <t>Lic. Carlos Alberto Garza Ibarra</t>
  </si>
  <si>
    <t>Secretario de Finanzas y Tesorero General del Estado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</si>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</sst>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0" fillId="0" borderId="0" xfId="0" quotePrefix="1"/>
    <xf numFmtId="0" fontId="0" fillId="0" borderId="0" xfId="0" applyAlignment="1">
      <alignment wrapText="1"/>
    </xf>
    <xf numFmtId="165" fontId="2" fillId="0" borderId="0" xfId="1" applyNumberFormat="1" applyFont="1" applyAlignment="1">
      <alignment horizontal="right"/>
    </xf>
    <xf numFmtId="165" fontId="0" fillId="0" borderId="0" xfId="0" applyNumberFormat="1"/>
    <xf numFmtId="0" fontId="7" fillId="0" borderId="0" xfId="0" applyFont="1"/>
    <xf numFmtId="0" fontId="2" fillId="0" borderId="5" xfId="0" applyFont="1" applyBorder="1" applyAlignment="1">
      <alignment horizontal="justify" vertical="center"/>
    </xf>
    <xf numFmtId="0" fontId="6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3"/>
    </xf>
    <xf numFmtId="0" fontId="2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wrapText="1" indent="3"/>
    </xf>
    <xf numFmtId="0" fontId="6" fillId="0" borderId="5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1"/>
    </xf>
    <xf numFmtId="165" fontId="2" fillId="0" borderId="6" xfId="1" applyNumberFormat="1" applyFont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 applyAlignment="1">
      <alignment horizontal="right" vertical="center"/>
    </xf>
    <xf numFmtId="165" fontId="2" fillId="0" borderId="8" xfId="1" applyNumberFormat="1" applyFont="1" applyBorder="1" applyAlignment="1">
      <alignment horizontal="right" vertical="center"/>
    </xf>
    <xf numFmtId="164" fontId="6" fillId="2" borderId="9" xfId="1" applyNumberFormat="1" applyFont="1" applyFill="1" applyBorder="1" applyAlignment="1">
      <alignment horizontal="center" vertical="center"/>
    </xf>
    <xf numFmtId="165" fontId="2" fillId="0" borderId="5" xfId="1" applyNumberFormat="1" applyFont="1" applyBorder="1" applyAlignment="1">
      <alignment horizontal="right" vertical="center"/>
    </xf>
    <xf numFmtId="165" fontId="6" fillId="0" borderId="5" xfId="1" applyNumberFormat="1" applyFont="1" applyFill="1" applyBorder="1" applyAlignment="1">
      <alignment horizontal="right" vertical="center"/>
    </xf>
    <xf numFmtId="165" fontId="2" fillId="0" borderId="5" xfId="1" applyNumberFormat="1" applyFont="1" applyBorder="1" applyAlignment="1">
      <alignment horizontal="right" vertical="center" wrapText="1"/>
    </xf>
    <xf numFmtId="165" fontId="6" fillId="0" borderId="5" xfId="1" applyNumberFormat="1" applyFont="1" applyBorder="1" applyAlignment="1">
      <alignment horizontal="right" vertical="center"/>
    </xf>
    <xf numFmtId="165" fontId="2" fillId="0" borderId="7" xfId="1" applyNumberFormat="1" applyFont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5" fontId="2" fillId="0" borderId="10" xfId="1" applyNumberFormat="1" applyFont="1" applyBorder="1" applyAlignment="1">
      <alignment horizontal="right" vertical="center"/>
    </xf>
    <xf numFmtId="165" fontId="6" fillId="0" borderId="10" xfId="1" applyNumberFormat="1" applyFont="1" applyFill="1" applyBorder="1" applyAlignment="1">
      <alignment horizontal="right" vertical="center"/>
    </xf>
    <xf numFmtId="165" fontId="2" fillId="0" borderId="10" xfId="1" applyNumberFormat="1" applyFont="1" applyBorder="1" applyAlignment="1">
      <alignment horizontal="right" vertical="center" wrapText="1"/>
    </xf>
    <xf numFmtId="165" fontId="6" fillId="0" borderId="10" xfId="1" applyNumberFormat="1" applyFont="1" applyBorder="1" applyAlignment="1">
      <alignment horizontal="right" vertical="center"/>
    </xf>
    <xf numFmtId="165" fontId="2" fillId="0" borderId="11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indent="1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9" fillId="0" borderId="0" xfId="0" applyFont="1"/>
    <xf numFmtId="164" fontId="8" fillId="0" borderId="0" xfId="1" applyNumberFormat="1" applyFont="1"/>
    <xf numFmtId="165" fontId="2" fillId="0" borderId="5" xfId="1" applyNumberFormat="1" applyFont="1" applyFill="1" applyBorder="1" applyAlignment="1">
      <alignment horizontal="right" vertical="center"/>
    </xf>
    <xf numFmtId="165" fontId="2" fillId="0" borderId="10" xfId="1" applyNumberFormat="1" applyFont="1" applyFill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/>
    </xf>
    <xf numFmtId="165" fontId="2" fillId="3" borderId="13" xfId="1" applyNumberFormat="1" applyFont="1" applyFill="1" applyBorder="1" applyAlignment="1">
      <alignment horizontal="right" vertical="center"/>
    </xf>
    <xf numFmtId="165" fontId="2" fillId="3" borderId="12" xfId="1" applyNumberFormat="1" applyFont="1" applyFill="1" applyBorder="1" applyAlignment="1">
      <alignment horizontal="right" vertical="center"/>
    </xf>
    <xf numFmtId="165" fontId="6" fillId="0" borderId="8" xfId="1" applyNumberFormat="1" applyFont="1" applyBorder="1" applyAlignment="1">
      <alignment horizontal="right" vertical="center"/>
    </xf>
    <xf numFmtId="0" fontId="11" fillId="0" borderId="0" xfId="0" applyFont="1"/>
    <xf numFmtId="165" fontId="11" fillId="0" borderId="0" xfId="1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165" fontId="2" fillId="0" borderId="5" xfId="1" applyNumberFormat="1" applyFont="1" applyBorder="1" applyAlignment="1">
      <alignment horizontal="right" vertical="center"/>
    </xf>
    <xf numFmtId="165" fontId="2" fillId="0" borderId="10" xfId="1" applyNumberFormat="1" applyFont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/>
    </xf>
    <xf numFmtId="165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8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38100</xdr:rowOff>
    </xdr:from>
    <xdr:to>
      <xdr:col>7</xdr:col>
      <xdr:colOff>783648</xdr:colOff>
      <xdr:row>4</xdr:row>
      <xdr:rowOff>169194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238125"/>
          <a:ext cx="450273" cy="702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0"/>
  <sheetViews>
    <sheetView showGridLines="0" tabSelected="1" zoomScaleNormal="100" zoomScaleSheetLayoutView="100" workbookViewId="0">
      <selection activeCell="B2" sqref="B2:H2"/>
    </sheetView>
  </sheetViews>
  <sheetFormatPr baseColWidth="10" defaultRowHeight="15" x14ac:dyDescent="0.25"/>
  <cols>
    <col min="2" max="2" width="66.28515625" style="1" customWidth="1"/>
    <col min="3" max="8" width="15.7109375" style="2" customWidth="1"/>
  </cols>
  <sheetData>
    <row r="2" spans="2:8" x14ac:dyDescent="0.25">
      <c r="B2" s="54" t="s">
        <v>0</v>
      </c>
      <c r="C2" s="55"/>
      <c r="D2" s="55"/>
      <c r="E2" s="55"/>
      <c r="F2" s="55"/>
      <c r="G2" s="55"/>
      <c r="H2" s="56"/>
    </row>
    <row r="3" spans="2:8" x14ac:dyDescent="0.25">
      <c r="B3" s="57" t="s">
        <v>1</v>
      </c>
      <c r="C3" s="58"/>
      <c r="D3" s="58"/>
      <c r="E3" s="58"/>
      <c r="F3" s="58"/>
      <c r="G3" s="58"/>
      <c r="H3" s="59"/>
    </row>
    <row r="4" spans="2:8" x14ac:dyDescent="0.25">
      <c r="B4" s="60" t="s">
        <v>79</v>
      </c>
      <c r="C4" s="61"/>
      <c r="D4" s="61"/>
      <c r="E4" s="61"/>
      <c r="F4" s="61"/>
      <c r="G4" s="61"/>
      <c r="H4" s="62"/>
    </row>
    <row r="5" spans="2:8" x14ac:dyDescent="0.25">
      <c r="B5" s="63" t="s">
        <v>2</v>
      </c>
      <c r="C5" s="64"/>
      <c r="D5" s="64"/>
      <c r="E5" s="64"/>
      <c r="F5" s="64"/>
      <c r="G5" s="64"/>
      <c r="H5" s="65"/>
    </row>
    <row r="6" spans="2:8" x14ac:dyDescent="0.25">
      <c r="B6" s="66" t="s">
        <v>3</v>
      </c>
      <c r="C6" s="68" t="s">
        <v>4</v>
      </c>
      <c r="D6" s="69"/>
      <c r="E6" s="69"/>
      <c r="F6" s="69"/>
      <c r="G6" s="70"/>
      <c r="H6" s="71" t="s">
        <v>5</v>
      </c>
    </row>
    <row r="7" spans="2:8" ht="41.25" customHeight="1" x14ac:dyDescent="0.25">
      <c r="B7" s="67"/>
      <c r="C7" s="22" t="s">
        <v>6</v>
      </c>
      <c r="D7" s="28" t="s">
        <v>7</v>
      </c>
      <c r="E7" s="29" t="s">
        <v>8</v>
      </c>
      <c r="F7" s="29" t="s">
        <v>9</v>
      </c>
      <c r="G7" s="29" t="s">
        <v>10</v>
      </c>
      <c r="H7" s="72"/>
    </row>
    <row r="8" spans="2:8" x14ac:dyDescent="0.25">
      <c r="B8" s="8"/>
      <c r="C8" s="23"/>
      <c r="D8" s="30"/>
      <c r="E8" s="30"/>
      <c r="F8" s="30"/>
      <c r="G8" s="30"/>
      <c r="H8" s="17"/>
    </row>
    <row r="9" spans="2:8" x14ac:dyDescent="0.25">
      <c r="B9" s="9" t="s">
        <v>11</v>
      </c>
      <c r="C9" s="23"/>
      <c r="D9" s="30"/>
      <c r="E9" s="30"/>
      <c r="F9" s="30"/>
      <c r="G9" s="30"/>
      <c r="H9" s="17"/>
    </row>
    <row r="10" spans="2:8" x14ac:dyDescent="0.25">
      <c r="B10" s="10" t="s">
        <v>12</v>
      </c>
      <c r="C10" s="23">
        <v>10501567.373510001</v>
      </c>
      <c r="D10" s="30">
        <v>1377903.1635299977</v>
      </c>
      <c r="E10" s="30">
        <f>C10+D10</f>
        <v>11879470.537039999</v>
      </c>
      <c r="F10" s="30">
        <v>11879470.537040003</v>
      </c>
      <c r="G10" s="30">
        <v>11879470.537040003</v>
      </c>
      <c r="H10" s="17">
        <f>G10-C10</f>
        <v>1377903.1635300014</v>
      </c>
    </row>
    <row r="11" spans="2:8" x14ac:dyDescent="0.25">
      <c r="B11" s="10" t="s">
        <v>13</v>
      </c>
      <c r="C11" s="23">
        <v>0</v>
      </c>
      <c r="D11" s="30">
        <v>0</v>
      </c>
      <c r="E11" s="30">
        <f t="shared" ref="E11:E16" si="0">C11+D11</f>
        <v>0</v>
      </c>
      <c r="F11" s="30">
        <v>0</v>
      </c>
      <c r="G11" s="30">
        <v>0</v>
      </c>
      <c r="H11" s="17">
        <f t="shared" ref="H11:H16" si="1">G11-C11</f>
        <v>0</v>
      </c>
    </row>
    <row r="12" spans="2:8" x14ac:dyDescent="0.25">
      <c r="B12" s="10" t="s">
        <v>14</v>
      </c>
      <c r="C12" s="23">
        <v>0</v>
      </c>
      <c r="D12" s="30">
        <v>0</v>
      </c>
      <c r="E12" s="30">
        <f t="shared" si="0"/>
        <v>0</v>
      </c>
      <c r="F12" s="30">
        <v>0</v>
      </c>
      <c r="G12" s="30">
        <v>0</v>
      </c>
      <c r="H12" s="17">
        <f t="shared" si="1"/>
        <v>0</v>
      </c>
    </row>
    <row r="13" spans="2:8" x14ac:dyDescent="0.25">
      <c r="B13" s="10" t="s">
        <v>15</v>
      </c>
      <c r="C13" s="23">
        <v>1210901.0330100001</v>
      </c>
      <c r="D13" s="30">
        <v>4648279.7687699972</v>
      </c>
      <c r="E13" s="30">
        <f t="shared" si="0"/>
        <v>5859180.8017799975</v>
      </c>
      <c r="F13" s="30">
        <v>5859180.8017799975</v>
      </c>
      <c r="G13" s="30">
        <v>5859180.8017799975</v>
      </c>
      <c r="H13" s="17">
        <f t="shared" si="1"/>
        <v>4648279.7687699972</v>
      </c>
    </row>
    <row r="14" spans="2:8" x14ac:dyDescent="0.25">
      <c r="B14" s="10" t="s">
        <v>16</v>
      </c>
      <c r="C14" s="23">
        <v>301421.55490999995</v>
      </c>
      <c r="D14" s="30">
        <v>-158108.65184999994</v>
      </c>
      <c r="E14" s="30">
        <f t="shared" si="0"/>
        <v>143312.90306000001</v>
      </c>
      <c r="F14" s="30">
        <v>143312.90306000001</v>
      </c>
      <c r="G14" s="30">
        <v>143312.90306000001</v>
      </c>
      <c r="H14" s="17">
        <f t="shared" si="1"/>
        <v>-158108.65184999994</v>
      </c>
    </row>
    <row r="15" spans="2:8" x14ac:dyDescent="0.25">
      <c r="B15" s="10" t="s">
        <v>17</v>
      </c>
      <c r="C15" s="23">
        <v>6069855.3086899985</v>
      </c>
      <c r="D15" s="30">
        <v>-2241051.7286999999</v>
      </c>
      <c r="E15" s="30">
        <f t="shared" si="0"/>
        <v>3828803.5799899986</v>
      </c>
      <c r="F15" s="30">
        <v>3828803.5799899986</v>
      </c>
      <c r="G15" s="30">
        <v>3828803.5799899986</v>
      </c>
      <c r="H15" s="17">
        <f t="shared" si="1"/>
        <v>-2241051.7286999999</v>
      </c>
    </row>
    <row r="16" spans="2:8" x14ac:dyDescent="0.25">
      <c r="B16" s="10" t="s">
        <v>18</v>
      </c>
      <c r="C16" s="23">
        <v>0</v>
      </c>
      <c r="D16" s="30">
        <v>0</v>
      </c>
      <c r="E16" s="30">
        <f t="shared" si="0"/>
        <v>0</v>
      </c>
      <c r="F16" s="30">
        <v>0</v>
      </c>
      <c r="G16" s="30">
        <v>0</v>
      </c>
      <c r="H16" s="17">
        <f t="shared" si="1"/>
        <v>0</v>
      </c>
    </row>
    <row r="17" spans="2:10" x14ac:dyDescent="0.25">
      <c r="B17" s="10" t="s">
        <v>19</v>
      </c>
      <c r="C17" s="49">
        <f>+SUM(C19:C29)</f>
        <v>39922842.316059992</v>
      </c>
      <c r="D17" s="50">
        <f t="shared" ref="D17:G17" si="2">+SUM(D19:D29)</f>
        <v>3444985.1925600013</v>
      </c>
      <c r="E17" s="50">
        <f t="shared" si="2"/>
        <v>43367827.508619986</v>
      </c>
      <c r="F17" s="50">
        <f t="shared" si="2"/>
        <v>43367827.508619986</v>
      </c>
      <c r="G17" s="50">
        <f t="shared" si="2"/>
        <v>43367827.508619986</v>
      </c>
      <c r="H17" s="51">
        <f>SUM(H19:H29)</f>
        <v>3444985.1925600013</v>
      </c>
      <c r="J17" s="6"/>
    </row>
    <row r="18" spans="2:10" x14ac:dyDescent="0.25">
      <c r="B18" s="10" t="s">
        <v>20</v>
      </c>
      <c r="C18" s="49"/>
      <c r="D18" s="50"/>
      <c r="E18" s="50"/>
      <c r="F18" s="50"/>
      <c r="G18" s="50"/>
      <c r="H18" s="51"/>
    </row>
    <row r="19" spans="2:10" x14ac:dyDescent="0.25">
      <c r="B19" s="11" t="s">
        <v>21</v>
      </c>
      <c r="C19" s="23">
        <v>31335001.943999998</v>
      </c>
      <c r="D19" s="30">
        <v>1553425.9730000012</v>
      </c>
      <c r="E19" s="30">
        <f t="shared" ref="E19:E35" si="3">C19+D19</f>
        <v>32888427.916999999</v>
      </c>
      <c r="F19" s="30">
        <v>32888427.916999999</v>
      </c>
      <c r="G19" s="30">
        <v>32888427.916999999</v>
      </c>
      <c r="H19" s="17">
        <f t="shared" ref="H19:H29" si="4">G19-C19</f>
        <v>1553425.9730000012</v>
      </c>
    </row>
    <row r="20" spans="2:10" x14ac:dyDescent="0.25">
      <c r="B20" s="11" t="s">
        <v>22</v>
      </c>
      <c r="C20" s="23">
        <v>1099984.79801</v>
      </c>
      <c r="D20" s="30">
        <v>24161.967990000034</v>
      </c>
      <c r="E20" s="30">
        <f t="shared" si="3"/>
        <v>1124146.7660000001</v>
      </c>
      <c r="F20" s="30">
        <v>1124146.7660000001</v>
      </c>
      <c r="G20" s="30">
        <v>1124146.7660000001</v>
      </c>
      <c r="H20" s="17">
        <f t="shared" si="4"/>
        <v>24161.967990000034</v>
      </c>
    </row>
    <row r="21" spans="2:10" x14ac:dyDescent="0.25">
      <c r="B21" s="11" t="s">
        <v>23</v>
      </c>
      <c r="C21" s="23">
        <v>1643258.6910299999</v>
      </c>
      <c r="D21" s="30">
        <v>139522.6539700001</v>
      </c>
      <c r="E21" s="30">
        <f t="shared" si="3"/>
        <v>1782781.345</v>
      </c>
      <c r="F21" s="30">
        <v>1782781.345</v>
      </c>
      <c r="G21" s="30">
        <v>1782781.345</v>
      </c>
      <c r="H21" s="17">
        <f t="shared" si="4"/>
        <v>139522.6539700001</v>
      </c>
    </row>
    <row r="22" spans="2:10" x14ac:dyDescent="0.25">
      <c r="B22" s="11" t="s">
        <v>24</v>
      </c>
      <c r="C22" s="23">
        <v>0</v>
      </c>
      <c r="D22" s="30">
        <v>0</v>
      </c>
      <c r="E22" s="30">
        <f t="shared" si="3"/>
        <v>0</v>
      </c>
      <c r="F22" s="30">
        <v>0</v>
      </c>
      <c r="G22" s="30">
        <v>0</v>
      </c>
      <c r="H22" s="17">
        <f t="shared" si="4"/>
        <v>0</v>
      </c>
    </row>
    <row r="23" spans="2:10" x14ac:dyDescent="0.25">
      <c r="B23" s="11" t="s">
        <v>25</v>
      </c>
      <c r="C23" s="23">
        <v>0</v>
      </c>
      <c r="D23" s="30">
        <v>-41428.269999999997</v>
      </c>
      <c r="E23" s="30">
        <f t="shared" si="3"/>
        <v>-41428.269999999997</v>
      </c>
      <c r="F23" s="30">
        <v>-41428.269999999997</v>
      </c>
      <c r="G23" s="30">
        <v>-41428.269999999997</v>
      </c>
      <c r="H23" s="17">
        <f t="shared" si="4"/>
        <v>-41428.269999999997</v>
      </c>
    </row>
    <row r="24" spans="2:10" x14ac:dyDescent="0.25">
      <c r="B24" s="11" t="s">
        <v>26</v>
      </c>
      <c r="C24" s="23">
        <v>962323.56099999999</v>
      </c>
      <c r="D24" s="30">
        <v>141637.97399999993</v>
      </c>
      <c r="E24" s="30">
        <f t="shared" si="3"/>
        <v>1103961.5349999999</v>
      </c>
      <c r="F24" s="30">
        <v>1103961.5349999999</v>
      </c>
      <c r="G24" s="30">
        <v>1103961.5349999999</v>
      </c>
      <c r="H24" s="17">
        <f t="shared" si="4"/>
        <v>141637.97399999993</v>
      </c>
    </row>
    <row r="25" spans="2:10" x14ac:dyDescent="0.25">
      <c r="B25" s="11" t="s">
        <v>27</v>
      </c>
      <c r="C25" s="23">
        <v>0</v>
      </c>
      <c r="D25" s="30">
        <v>0</v>
      </c>
      <c r="E25" s="30">
        <f t="shared" si="3"/>
        <v>0</v>
      </c>
      <c r="F25" s="30">
        <v>0</v>
      </c>
      <c r="G25" s="30">
        <v>0</v>
      </c>
      <c r="H25" s="17">
        <f t="shared" si="4"/>
        <v>0</v>
      </c>
    </row>
    <row r="26" spans="2:10" x14ac:dyDescent="0.25">
      <c r="B26" s="11" t="s">
        <v>28</v>
      </c>
      <c r="C26" s="23">
        <v>0</v>
      </c>
      <c r="D26" s="30">
        <v>0</v>
      </c>
      <c r="E26" s="30">
        <f t="shared" si="3"/>
        <v>0</v>
      </c>
      <c r="F26" s="30">
        <v>0</v>
      </c>
      <c r="G26" s="30">
        <v>0</v>
      </c>
      <c r="H26" s="17">
        <f t="shared" si="4"/>
        <v>0</v>
      </c>
    </row>
    <row r="27" spans="2:10" x14ac:dyDescent="0.25">
      <c r="B27" s="11" t="s">
        <v>29</v>
      </c>
      <c r="C27" s="23">
        <v>1141931.6189900001</v>
      </c>
      <c r="D27" s="30">
        <v>-376186.00299000007</v>
      </c>
      <c r="E27" s="30">
        <f t="shared" si="3"/>
        <v>765745.61600000004</v>
      </c>
      <c r="F27" s="30">
        <v>765745.61600000004</v>
      </c>
      <c r="G27" s="30">
        <v>765745.61600000004</v>
      </c>
      <c r="H27" s="17">
        <f t="shared" si="4"/>
        <v>-376186.00299000007</v>
      </c>
    </row>
    <row r="28" spans="2:10" x14ac:dyDescent="0.25">
      <c r="B28" s="11" t="s">
        <v>30</v>
      </c>
      <c r="C28" s="23">
        <v>3740341.7030300004</v>
      </c>
      <c r="D28" s="30">
        <v>1622746.3389699999</v>
      </c>
      <c r="E28" s="30">
        <f t="shared" si="3"/>
        <v>5363088.0420000004</v>
      </c>
      <c r="F28" s="30">
        <v>5363088.0420000004</v>
      </c>
      <c r="G28" s="30">
        <v>5363088.0420000004</v>
      </c>
      <c r="H28" s="17">
        <f t="shared" si="4"/>
        <v>1622746.3389699999</v>
      </c>
    </row>
    <row r="29" spans="2:10" x14ac:dyDescent="0.25">
      <c r="B29" s="11" t="s">
        <v>31</v>
      </c>
      <c r="C29" s="23">
        <v>0</v>
      </c>
      <c r="D29" s="30">
        <v>381104.55761999998</v>
      </c>
      <c r="E29" s="30">
        <f t="shared" si="3"/>
        <v>381104.55761999998</v>
      </c>
      <c r="F29" s="30">
        <v>381104.55761999998</v>
      </c>
      <c r="G29" s="30">
        <v>381104.55761999998</v>
      </c>
      <c r="H29" s="17">
        <f t="shared" si="4"/>
        <v>381104.55761999998</v>
      </c>
    </row>
    <row r="30" spans="2:10" x14ac:dyDescent="0.25">
      <c r="B30" s="10" t="s">
        <v>32</v>
      </c>
      <c r="C30" s="23">
        <f>+SUM(C31:C35)</f>
        <v>2147469.9320499999</v>
      </c>
      <c r="D30" s="30">
        <f t="shared" ref="D30:H30" si="5">+SUM(D31:D35)</f>
        <v>1691472.6417900012</v>
      </c>
      <c r="E30" s="30">
        <f t="shared" si="5"/>
        <v>3838942.5738400016</v>
      </c>
      <c r="F30" s="30">
        <f t="shared" si="5"/>
        <v>3838942.5738400007</v>
      </c>
      <c r="G30" s="30">
        <f t="shared" si="5"/>
        <v>3838942.5738400007</v>
      </c>
      <c r="H30" s="17">
        <f t="shared" si="5"/>
        <v>1691472.6417900005</v>
      </c>
    </row>
    <row r="31" spans="2:10" x14ac:dyDescent="0.25">
      <c r="B31" s="11" t="s">
        <v>33</v>
      </c>
      <c r="C31" s="23">
        <v>0</v>
      </c>
      <c r="D31" s="30">
        <v>1667.40248</v>
      </c>
      <c r="E31" s="30">
        <f t="shared" si="3"/>
        <v>1667.40248</v>
      </c>
      <c r="F31" s="30">
        <v>1667.40248</v>
      </c>
      <c r="G31" s="30">
        <v>1667.40248</v>
      </c>
      <c r="H31" s="17">
        <f t="shared" ref="H31:H36" si="6">G31-C31</f>
        <v>1667.40248</v>
      </c>
    </row>
    <row r="32" spans="2:10" x14ac:dyDescent="0.25">
      <c r="B32" s="11" t="s">
        <v>34</v>
      </c>
      <c r="C32" s="23">
        <v>196005.93398</v>
      </c>
      <c r="D32" s="30">
        <v>138.5540200000105</v>
      </c>
      <c r="E32" s="30">
        <f t="shared" si="3"/>
        <v>196144.48800000001</v>
      </c>
      <c r="F32" s="30">
        <v>196144.48800000001</v>
      </c>
      <c r="G32" s="30">
        <v>196144.48800000001</v>
      </c>
      <c r="H32" s="17">
        <f t="shared" si="6"/>
        <v>138.5540200000105</v>
      </c>
    </row>
    <row r="33" spans="1:8" x14ac:dyDescent="0.25">
      <c r="B33" s="11" t="s">
        <v>35</v>
      </c>
      <c r="C33" s="23">
        <v>575351.02102999995</v>
      </c>
      <c r="D33" s="30">
        <v>340745.04497000016</v>
      </c>
      <c r="E33" s="30">
        <f t="shared" si="3"/>
        <v>916096.06600000011</v>
      </c>
      <c r="F33" s="30">
        <v>916096.06599999999</v>
      </c>
      <c r="G33" s="30">
        <v>916096.06599999999</v>
      </c>
      <c r="H33" s="17">
        <f t="shared" si="6"/>
        <v>340745.04497000005</v>
      </c>
    </row>
    <row r="34" spans="1:8" x14ac:dyDescent="0.25">
      <c r="B34" s="11" t="s">
        <v>36</v>
      </c>
      <c r="C34" s="23">
        <v>38611.520990000005</v>
      </c>
      <c r="D34" s="30">
        <v>6242.694009999992</v>
      </c>
      <c r="E34" s="30">
        <f t="shared" si="3"/>
        <v>44854.214999999997</v>
      </c>
      <c r="F34" s="30">
        <v>44854.214999999997</v>
      </c>
      <c r="G34" s="30">
        <v>44854.214999999997</v>
      </c>
      <c r="H34" s="17">
        <f t="shared" si="6"/>
        <v>6242.694009999992</v>
      </c>
    </row>
    <row r="35" spans="1:8" x14ac:dyDescent="0.25">
      <c r="B35" s="11" t="s">
        <v>37</v>
      </c>
      <c r="C35" s="23">
        <v>1337501.4560500002</v>
      </c>
      <c r="D35" s="30">
        <v>1342678.946310001</v>
      </c>
      <c r="E35" s="30">
        <f t="shared" si="3"/>
        <v>2680180.4023600011</v>
      </c>
      <c r="F35" s="30">
        <v>2680180.4023600006</v>
      </c>
      <c r="G35" s="30">
        <v>2680180.4023600006</v>
      </c>
      <c r="H35" s="17">
        <f t="shared" si="6"/>
        <v>1342678.9463100005</v>
      </c>
    </row>
    <row r="36" spans="1:8" x14ac:dyDescent="0.25">
      <c r="B36" s="10" t="s">
        <v>38</v>
      </c>
      <c r="C36" s="23">
        <v>0</v>
      </c>
      <c r="D36" s="30">
        <f t="shared" ref="D36" si="7">E36-C36</f>
        <v>0</v>
      </c>
      <c r="E36" s="30">
        <v>0</v>
      </c>
      <c r="F36" s="30">
        <v>0</v>
      </c>
      <c r="G36" s="30">
        <v>0</v>
      </c>
      <c r="H36" s="17">
        <f t="shared" si="6"/>
        <v>0</v>
      </c>
    </row>
    <row r="37" spans="1:8" x14ac:dyDescent="0.25">
      <c r="B37" s="10" t="s">
        <v>39</v>
      </c>
      <c r="C37" s="23">
        <f>+SUM(C38)</f>
        <v>0</v>
      </c>
      <c r="D37" s="30">
        <f t="shared" ref="D37:H37" si="8">+SUM(D38)</f>
        <v>0</v>
      </c>
      <c r="E37" s="30">
        <f t="shared" si="8"/>
        <v>0</v>
      </c>
      <c r="F37" s="30">
        <f t="shared" si="8"/>
        <v>0</v>
      </c>
      <c r="G37" s="30">
        <f t="shared" si="8"/>
        <v>0</v>
      </c>
      <c r="H37" s="17">
        <f t="shared" si="8"/>
        <v>0</v>
      </c>
    </row>
    <row r="38" spans="1:8" x14ac:dyDescent="0.25">
      <c r="B38" s="11" t="s">
        <v>40</v>
      </c>
      <c r="C38" s="23">
        <v>0</v>
      </c>
      <c r="D38" s="30">
        <f t="shared" ref="D38" si="9">E38-C38</f>
        <v>0</v>
      </c>
      <c r="E38" s="30">
        <v>0</v>
      </c>
      <c r="F38" s="30">
        <v>0</v>
      </c>
      <c r="G38" s="30">
        <v>0</v>
      </c>
      <c r="H38" s="17">
        <f t="shared" ref="H38" si="10">G38-C38</f>
        <v>0</v>
      </c>
    </row>
    <row r="39" spans="1:8" x14ac:dyDescent="0.25">
      <c r="B39" s="10" t="s">
        <v>41</v>
      </c>
      <c r="C39" s="23">
        <f>+SUM(C40:C41)</f>
        <v>0</v>
      </c>
      <c r="D39" s="30">
        <f t="shared" ref="D39:H39" si="11">+SUM(D40:D41)</f>
        <v>0</v>
      </c>
      <c r="E39" s="30">
        <f t="shared" si="11"/>
        <v>0</v>
      </c>
      <c r="F39" s="30">
        <f t="shared" si="11"/>
        <v>0</v>
      </c>
      <c r="G39" s="30">
        <f t="shared" si="11"/>
        <v>0</v>
      </c>
      <c r="H39" s="17">
        <f t="shared" si="11"/>
        <v>0</v>
      </c>
    </row>
    <row r="40" spans="1:8" x14ac:dyDescent="0.25">
      <c r="B40" s="11" t="s">
        <v>42</v>
      </c>
      <c r="C40" s="23">
        <v>0</v>
      </c>
      <c r="D40" s="30">
        <f t="shared" ref="D40" si="12">E40-C40</f>
        <v>0</v>
      </c>
      <c r="E40" s="30">
        <v>0</v>
      </c>
      <c r="F40" s="30">
        <v>0</v>
      </c>
      <c r="G40" s="30">
        <v>0</v>
      </c>
      <c r="H40" s="17">
        <f t="shared" ref="H40:H41" si="13">G40-C40</f>
        <v>0</v>
      </c>
    </row>
    <row r="41" spans="1:8" x14ac:dyDescent="0.25">
      <c r="A41" s="3"/>
      <c r="B41" s="11" t="s">
        <v>43</v>
      </c>
      <c r="C41" s="23">
        <v>0</v>
      </c>
      <c r="D41" s="30">
        <v>0</v>
      </c>
      <c r="E41" s="30">
        <f t="shared" ref="E41" si="14">C41+D41</f>
        <v>0</v>
      </c>
      <c r="F41" s="30">
        <v>0</v>
      </c>
      <c r="G41" s="30">
        <v>0</v>
      </c>
      <c r="H41" s="17">
        <f t="shared" si="13"/>
        <v>0</v>
      </c>
    </row>
    <row r="42" spans="1:8" x14ac:dyDescent="0.25">
      <c r="B42" s="12"/>
      <c r="C42" s="23"/>
      <c r="D42" s="30"/>
      <c r="E42" s="30"/>
      <c r="F42" s="30"/>
      <c r="G42" s="30"/>
      <c r="H42" s="17"/>
    </row>
    <row r="43" spans="1:8" s="7" customFormat="1" x14ac:dyDescent="0.25">
      <c r="B43" s="9" t="s">
        <v>44</v>
      </c>
      <c r="C43" s="24">
        <f t="shared" ref="C43:G43" si="15">+SUM(C10+C11+C12+C13+C14+C15+C16+C17+C30+C36+C37+C39)</f>
        <v>60154057.518229991</v>
      </c>
      <c r="D43" s="31">
        <f t="shared" si="15"/>
        <v>8763480.3860999979</v>
      </c>
      <c r="E43" s="31">
        <f t="shared" si="15"/>
        <v>68917537.904329985</v>
      </c>
      <c r="F43" s="31">
        <f t="shared" si="15"/>
        <v>68917537.904329985</v>
      </c>
      <c r="G43" s="31">
        <f t="shared" si="15"/>
        <v>68917537.904329985</v>
      </c>
      <c r="H43" s="18" t="str">
        <f>IF(SUM(H10+H11+H12+H13+H14+H15+H16+H17+H30+H36+H37+H39)&gt;0," ",SUM(H10+H11+H12+H13+H14+H15+H16+H17+H30+H36+H37+H39))</f>
        <v xml:space="preserve"> </v>
      </c>
    </row>
    <row r="44" spans="1:8" x14ac:dyDescent="0.25">
      <c r="B44" s="35" t="s">
        <v>45</v>
      </c>
      <c r="C44" s="43"/>
      <c r="D44" s="44"/>
      <c r="E44" s="44"/>
      <c r="F44" s="44"/>
      <c r="G44" s="44"/>
      <c r="H44" s="45">
        <f>IF(SUM(H10+H11+H12+H13+H14+H15+H16+H17+H30+H36+H37+H39)&gt;0,SUM(H10+H11+H12+H13+H14+H15+H16+H17+H30+H36+H37+H39)," ")</f>
        <v>8763480.3860999998</v>
      </c>
    </row>
    <row r="45" spans="1:8" x14ac:dyDescent="0.25">
      <c r="B45" s="9"/>
      <c r="C45" s="40"/>
      <c r="D45" s="41"/>
      <c r="E45" s="41"/>
      <c r="F45" s="41"/>
      <c r="G45" s="41"/>
      <c r="H45" s="42"/>
    </row>
    <row r="46" spans="1:8" x14ac:dyDescent="0.25">
      <c r="B46" s="9" t="s">
        <v>46</v>
      </c>
      <c r="C46" s="23"/>
      <c r="D46" s="30"/>
      <c r="E46" s="30"/>
      <c r="F46" s="30"/>
      <c r="G46" s="30"/>
      <c r="H46" s="17"/>
    </row>
    <row r="47" spans="1:8" x14ac:dyDescent="0.25">
      <c r="B47" s="10" t="s">
        <v>47</v>
      </c>
      <c r="C47" s="23">
        <f>+SUM(C48:C55)</f>
        <v>25106508.710040003</v>
      </c>
      <c r="D47" s="30">
        <f t="shared" ref="D47:H47" si="16">+SUM(D48:D55)</f>
        <v>1073303.2969499996</v>
      </c>
      <c r="E47" s="30">
        <f t="shared" si="16"/>
        <v>26179812.006990001</v>
      </c>
      <c r="F47" s="30">
        <f t="shared" si="16"/>
        <v>26179812.006990001</v>
      </c>
      <c r="G47" s="30">
        <f t="shared" si="16"/>
        <v>26179812.006990001</v>
      </c>
      <c r="H47" s="17">
        <f t="shared" si="16"/>
        <v>1073303.2969499996</v>
      </c>
    </row>
    <row r="48" spans="1:8" x14ac:dyDescent="0.25">
      <c r="B48" s="11" t="s">
        <v>48</v>
      </c>
      <c r="C48" s="23">
        <v>14791045.41004</v>
      </c>
      <c r="D48" s="41">
        <v>1078867.6535599995</v>
      </c>
      <c r="E48" s="30">
        <f t="shared" ref="E48:E64" si="17">C48+D48</f>
        <v>15869913.0636</v>
      </c>
      <c r="F48" s="30">
        <v>15869913.0636</v>
      </c>
      <c r="G48" s="30">
        <v>15869913.0636</v>
      </c>
      <c r="H48" s="17">
        <f t="shared" ref="H48:H55" si="18">G48-C48</f>
        <v>1078867.6535599995</v>
      </c>
    </row>
    <row r="49" spans="2:8" x14ac:dyDescent="0.25">
      <c r="B49" s="11" t="s">
        <v>49</v>
      </c>
      <c r="C49" s="23">
        <v>3098974.7380100004</v>
      </c>
      <c r="D49" s="41">
        <v>7868.925909999758</v>
      </c>
      <c r="E49" s="30">
        <f t="shared" si="17"/>
        <v>3106843.6639200002</v>
      </c>
      <c r="F49" s="30">
        <v>3106843.6639200002</v>
      </c>
      <c r="G49" s="30">
        <v>3106843.6639200002</v>
      </c>
      <c r="H49" s="17">
        <f t="shared" si="18"/>
        <v>7868.925909999758</v>
      </c>
    </row>
    <row r="50" spans="2:8" x14ac:dyDescent="0.25">
      <c r="B50" s="11" t="s">
        <v>50</v>
      </c>
      <c r="C50" s="23">
        <v>899278.81400999997</v>
      </c>
      <c r="D50" s="41">
        <v>-9.9999597296118736E-6</v>
      </c>
      <c r="E50" s="30">
        <f t="shared" si="17"/>
        <v>899278.81400000001</v>
      </c>
      <c r="F50" s="30">
        <v>899278.81400000001</v>
      </c>
      <c r="G50" s="30">
        <v>899278.81400000001</v>
      </c>
      <c r="H50" s="17">
        <f t="shared" si="18"/>
        <v>-9.9999597296118736E-6</v>
      </c>
    </row>
    <row r="51" spans="2:8" s="4" customFormat="1" ht="22.5" x14ac:dyDescent="0.25">
      <c r="B51" s="13" t="s">
        <v>51</v>
      </c>
      <c r="C51" s="25">
        <v>3613263.5010500001</v>
      </c>
      <c r="D51" s="32">
        <v>5018.8749500000849</v>
      </c>
      <c r="E51" s="32">
        <f t="shared" si="17"/>
        <v>3618282.3760000002</v>
      </c>
      <c r="F51" s="32">
        <v>3618282.3760000002</v>
      </c>
      <c r="G51" s="32">
        <v>3618282.3760000002</v>
      </c>
      <c r="H51" s="19">
        <f t="shared" si="18"/>
        <v>5018.8749500000849</v>
      </c>
    </row>
    <row r="52" spans="2:8" x14ac:dyDescent="0.25">
      <c r="B52" s="11" t="s">
        <v>52</v>
      </c>
      <c r="C52" s="23">
        <v>780601.47338999982</v>
      </c>
      <c r="D52" s="30">
        <v>-5228.982919999864</v>
      </c>
      <c r="E52" s="30">
        <f t="shared" si="17"/>
        <v>775372.49046999996</v>
      </c>
      <c r="F52" s="30">
        <v>775372.49047000008</v>
      </c>
      <c r="G52" s="30">
        <v>775372.49047000008</v>
      </c>
      <c r="H52" s="17">
        <f t="shared" si="18"/>
        <v>-5228.9829199997475</v>
      </c>
    </row>
    <row r="53" spans="2:8" x14ac:dyDescent="0.25">
      <c r="B53" s="11" t="s">
        <v>53</v>
      </c>
      <c r="C53" s="23">
        <v>287356.72895999998</v>
      </c>
      <c r="D53" s="30">
        <v>4.0000013541430235E-5</v>
      </c>
      <c r="E53" s="30">
        <f t="shared" si="17"/>
        <v>287356.72899999999</v>
      </c>
      <c r="F53" s="30">
        <v>287356.72899999999</v>
      </c>
      <c r="G53" s="30">
        <v>287356.72899999999</v>
      </c>
      <c r="H53" s="17">
        <f t="shared" si="18"/>
        <v>4.0000013541430235E-5</v>
      </c>
    </row>
    <row r="54" spans="2:8" x14ac:dyDescent="0.25">
      <c r="B54" s="11" t="s">
        <v>54</v>
      </c>
      <c r="C54" s="23">
        <v>269947.8236</v>
      </c>
      <c r="D54" s="30">
        <v>4.0000001899898052E-4</v>
      </c>
      <c r="E54" s="30">
        <f t="shared" si="17"/>
        <v>269947.82400000002</v>
      </c>
      <c r="F54" s="30">
        <v>269947.82400000002</v>
      </c>
      <c r="G54" s="30">
        <v>269947.82400000002</v>
      </c>
      <c r="H54" s="17">
        <f t="shared" si="18"/>
        <v>4.0000001899898052E-4</v>
      </c>
    </row>
    <row r="55" spans="2:8" x14ac:dyDescent="0.25">
      <c r="B55" s="11" t="s">
        <v>55</v>
      </c>
      <c r="C55" s="23">
        <v>1366040.22098</v>
      </c>
      <c r="D55" s="30">
        <v>-13223.174979999894</v>
      </c>
      <c r="E55" s="30">
        <f t="shared" si="17"/>
        <v>1352817.0460000001</v>
      </c>
      <c r="F55" s="30">
        <v>1352817.0460000001</v>
      </c>
      <c r="G55" s="30">
        <v>1352817.0460000001</v>
      </c>
      <c r="H55" s="17">
        <f t="shared" si="18"/>
        <v>-13223.174979999894</v>
      </c>
    </row>
    <row r="56" spans="2:8" x14ac:dyDescent="0.25">
      <c r="B56" s="10" t="s">
        <v>56</v>
      </c>
      <c r="C56" s="23">
        <f>+SUM(C57:C60)</f>
        <v>11580390.859689998</v>
      </c>
      <c r="D56" s="30">
        <f t="shared" ref="D56:H56" si="19">+SUM(D57:D60)</f>
        <v>-2413273.4258199995</v>
      </c>
      <c r="E56" s="30">
        <f t="shared" si="19"/>
        <v>9167117.4338699989</v>
      </c>
      <c r="F56" s="30">
        <f t="shared" si="19"/>
        <v>9167117.4338700008</v>
      </c>
      <c r="G56" s="30">
        <f t="shared" si="19"/>
        <v>9167117.4338700008</v>
      </c>
      <c r="H56" s="17">
        <f t="shared" si="19"/>
        <v>-2413273.4258199977</v>
      </c>
    </row>
    <row r="57" spans="2:8" x14ac:dyDescent="0.25">
      <c r="B57" s="11" t="s">
        <v>57</v>
      </c>
      <c r="C57" s="23">
        <v>1024360.9006700001</v>
      </c>
      <c r="D57" s="30">
        <v>442635.31850000017</v>
      </c>
      <c r="E57" s="30">
        <f t="shared" si="17"/>
        <v>1466996.2191700004</v>
      </c>
      <c r="F57" s="30">
        <v>1466996.2191700002</v>
      </c>
      <c r="G57" s="30">
        <v>1466996.2191700002</v>
      </c>
      <c r="H57" s="17">
        <f t="shared" ref="H57:H60" si="20">G57-C57</f>
        <v>442635.31850000005</v>
      </c>
    </row>
    <row r="58" spans="2:8" x14ac:dyDescent="0.25">
      <c r="B58" s="11" t="s">
        <v>58</v>
      </c>
      <c r="C58" s="23">
        <v>0</v>
      </c>
      <c r="D58" s="30">
        <v>0</v>
      </c>
      <c r="E58" s="30">
        <f t="shared" si="17"/>
        <v>0</v>
      </c>
      <c r="F58" s="30">
        <v>0</v>
      </c>
      <c r="G58" s="30">
        <v>0</v>
      </c>
      <c r="H58" s="17">
        <f t="shared" si="20"/>
        <v>0</v>
      </c>
    </row>
    <row r="59" spans="2:8" x14ac:dyDescent="0.25">
      <c r="B59" s="11" t="s">
        <v>59</v>
      </c>
      <c r="C59" s="23">
        <v>0</v>
      </c>
      <c r="D59" s="30">
        <v>0</v>
      </c>
      <c r="E59" s="30">
        <f t="shared" si="17"/>
        <v>0</v>
      </c>
      <c r="F59" s="30">
        <v>0</v>
      </c>
      <c r="G59" s="30">
        <v>0</v>
      </c>
      <c r="H59" s="17">
        <f t="shared" si="20"/>
        <v>0</v>
      </c>
    </row>
    <row r="60" spans="2:8" x14ac:dyDescent="0.25">
      <c r="B60" s="11" t="s">
        <v>60</v>
      </c>
      <c r="C60" s="23">
        <v>10556029.959019998</v>
      </c>
      <c r="D60" s="30">
        <v>-2855908.7443199996</v>
      </c>
      <c r="E60" s="30">
        <f t="shared" si="17"/>
        <v>7700121.2146999985</v>
      </c>
      <c r="F60" s="30">
        <v>7700121.2147000004</v>
      </c>
      <c r="G60" s="30">
        <v>7700121.2147000004</v>
      </c>
      <c r="H60" s="17">
        <f t="shared" si="20"/>
        <v>-2855908.7443199977</v>
      </c>
    </row>
    <row r="61" spans="2:8" x14ac:dyDescent="0.25">
      <c r="B61" s="10" t="s">
        <v>61</v>
      </c>
      <c r="C61" s="23">
        <f>+SUM(C62:C63)</f>
        <v>173909.62402000002</v>
      </c>
      <c r="D61" s="30">
        <f t="shared" ref="D61:H61" si="21">+SUM(D62:D63)</f>
        <v>12086.609979999979</v>
      </c>
      <c r="E61" s="30">
        <f t="shared" si="21"/>
        <v>185996.234</v>
      </c>
      <c r="F61" s="30">
        <f t="shared" si="21"/>
        <v>185996.234</v>
      </c>
      <c r="G61" s="30">
        <f t="shared" si="21"/>
        <v>185996.234</v>
      </c>
      <c r="H61" s="17">
        <f t="shared" si="21"/>
        <v>12086.609979999979</v>
      </c>
    </row>
    <row r="62" spans="2:8" x14ac:dyDescent="0.25">
      <c r="B62" s="11" t="s">
        <v>62</v>
      </c>
      <c r="C62" s="23">
        <v>173909.62402000002</v>
      </c>
      <c r="D62" s="30">
        <v>12086.609979999979</v>
      </c>
      <c r="E62" s="30">
        <f t="shared" si="17"/>
        <v>185996.234</v>
      </c>
      <c r="F62" s="30">
        <v>185996.234</v>
      </c>
      <c r="G62" s="30">
        <v>185996.234</v>
      </c>
      <c r="H62" s="17">
        <f t="shared" ref="H62:H65" si="22">G62-C62</f>
        <v>12086.609979999979</v>
      </c>
    </row>
    <row r="63" spans="2:8" x14ac:dyDescent="0.25">
      <c r="B63" s="11" t="s">
        <v>63</v>
      </c>
      <c r="C63" s="23">
        <v>0</v>
      </c>
      <c r="D63" s="30">
        <v>0</v>
      </c>
      <c r="E63" s="30">
        <f t="shared" si="17"/>
        <v>0</v>
      </c>
      <c r="F63" s="30">
        <v>0</v>
      </c>
      <c r="G63" s="30">
        <v>0</v>
      </c>
      <c r="H63" s="17">
        <f t="shared" si="22"/>
        <v>0</v>
      </c>
    </row>
    <row r="64" spans="2:8" x14ac:dyDescent="0.25">
      <c r="B64" s="10" t="s">
        <v>64</v>
      </c>
      <c r="C64" s="23">
        <v>0</v>
      </c>
      <c r="D64" s="30">
        <v>0</v>
      </c>
      <c r="E64" s="30">
        <f t="shared" si="17"/>
        <v>0</v>
      </c>
      <c r="F64" s="30">
        <v>0</v>
      </c>
      <c r="G64" s="30">
        <v>0</v>
      </c>
      <c r="H64" s="17">
        <f t="shared" si="22"/>
        <v>0</v>
      </c>
    </row>
    <row r="65" spans="2:8" x14ac:dyDescent="0.25">
      <c r="B65" s="10" t="s">
        <v>65</v>
      </c>
      <c r="C65" s="23">
        <v>0</v>
      </c>
      <c r="D65" s="30">
        <v>0</v>
      </c>
      <c r="E65" s="30">
        <v>0</v>
      </c>
      <c r="F65" s="30">
        <v>0</v>
      </c>
      <c r="G65" s="30">
        <v>0</v>
      </c>
      <c r="H65" s="17">
        <f t="shared" si="22"/>
        <v>0</v>
      </c>
    </row>
    <row r="66" spans="2:8" x14ac:dyDescent="0.25">
      <c r="B66" s="12"/>
      <c r="C66" s="23"/>
      <c r="D66" s="30"/>
      <c r="E66" s="30"/>
      <c r="F66" s="30"/>
      <c r="G66" s="30"/>
      <c r="H66" s="17"/>
    </row>
    <row r="67" spans="2:8" s="7" customFormat="1" x14ac:dyDescent="0.25">
      <c r="B67" s="9" t="s">
        <v>66</v>
      </c>
      <c r="C67" s="26">
        <f>+SUM(C47+C56+C61+C64+C65+C66)</f>
        <v>36860809.193750001</v>
      </c>
      <c r="D67" s="33">
        <f t="shared" ref="D67:H67" si="23">+SUM(D47+D56+D61+D64+D65+D66)</f>
        <v>-1327883.5188899999</v>
      </c>
      <c r="E67" s="33">
        <f t="shared" si="23"/>
        <v>35532925.674860001</v>
      </c>
      <c r="F67" s="33">
        <f t="shared" si="23"/>
        <v>35532925.674860001</v>
      </c>
      <c r="G67" s="33">
        <f t="shared" si="23"/>
        <v>35532925.674860001</v>
      </c>
      <c r="H67" s="20">
        <f t="shared" si="23"/>
        <v>-1327883.5188899981</v>
      </c>
    </row>
    <row r="68" spans="2:8" x14ac:dyDescent="0.25">
      <c r="B68" s="12"/>
      <c r="C68" s="23"/>
      <c r="D68" s="30"/>
      <c r="E68" s="30"/>
      <c r="F68" s="30"/>
      <c r="G68" s="30"/>
      <c r="H68" s="17"/>
    </row>
    <row r="69" spans="2:8" s="7" customFormat="1" x14ac:dyDescent="0.25">
      <c r="B69" s="9" t="s">
        <v>67</v>
      </c>
      <c r="C69" s="26">
        <f>+SUM(C70)</f>
        <v>10152237.969079999</v>
      </c>
      <c r="D69" s="33">
        <f t="shared" ref="D69:H69" si="24">+SUM(D70)</f>
        <v>-92725.756890000775</v>
      </c>
      <c r="E69" s="33">
        <f t="shared" si="24"/>
        <v>10059512.212189998</v>
      </c>
      <c r="F69" s="33">
        <f t="shared" si="24"/>
        <v>10059512.212189998</v>
      </c>
      <c r="G69" s="33">
        <f t="shared" si="24"/>
        <v>10059512.212189998</v>
      </c>
      <c r="H69" s="20">
        <f t="shared" si="24"/>
        <v>-92725.756890000775</v>
      </c>
    </row>
    <row r="70" spans="2:8" x14ac:dyDescent="0.25">
      <c r="B70" s="10" t="s">
        <v>68</v>
      </c>
      <c r="C70" s="23">
        <v>10152237.969079999</v>
      </c>
      <c r="D70" s="30">
        <v>-92725.756890000775</v>
      </c>
      <c r="E70" s="30">
        <f t="shared" ref="E70" si="25">C70+D70</f>
        <v>10059512.212189998</v>
      </c>
      <c r="F70" s="30">
        <v>10059512.212189998</v>
      </c>
      <c r="G70" s="30">
        <v>10059512.212189998</v>
      </c>
      <c r="H70" s="17">
        <f t="shared" ref="H70" si="26">G70-C70</f>
        <v>-92725.756890000775</v>
      </c>
    </row>
    <row r="71" spans="2:8" x14ac:dyDescent="0.25">
      <c r="B71" s="12"/>
      <c r="C71" s="23"/>
      <c r="D71" s="30"/>
      <c r="E71" s="30"/>
      <c r="F71" s="30"/>
      <c r="G71" s="30"/>
      <c r="H71" s="17"/>
    </row>
    <row r="72" spans="2:8" s="7" customFormat="1" x14ac:dyDescent="0.25">
      <c r="B72" s="9" t="s">
        <v>69</v>
      </c>
      <c r="C72" s="26">
        <f t="shared" ref="C72:G72" si="27">+SUM(C43+C67+C69)</f>
        <v>107167104.68105999</v>
      </c>
      <c r="D72" s="33">
        <f t="shared" si="27"/>
        <v>7342871.1103199972</v>
      </c>
      <c r="E72" s="33">
        <f t="shared" si="27"/>
        <v>114509975.79137999</v>
      </c>
      <c r="F72" s="33">
        <f t="shared" si="27"/>
        <v>114509975.79137999</v>
      </c>
      <c r="G72" s="33">
        <f t="shared" si="27"/>
        <v>114509975.79137999</v>
      </c>
      <c r="H72" s="18">
        <f>+SUM(H44+H67+H69)</f>
        <v>7342871.1103200009</v>
      </c>
    </row>
    <row r="73" spans="2:8" x14ac:dyDescent="0.25">
      <c r="B73" s="14" t="s">
        <v>70</v>
      </c>
      <c r="C73" s="23"/>
      <c r="D73" s="30"/>
      <c r="E73" s="30"/>
      <c r="F73" s="30"/>
      <c r="G73" s="30"/>
      <c r="H73" s="17"/>
    </row>
    <row r="74" spans="2:8" s="4" customFormat="1" ht="22.5" x14ac:dyDescent="0.25">
      <c r="B74" s="15" t="s">
        <v>71</v>
      </c>
      <c r="C74" s="25">
        <v>10152237.969079999</v>
      </c>
      <c r="D74" s="32">
        <v>-92725.756890000775</v>
      </c>
      <c r="E74" s="32">
        <f t="shared" ref="E74:E75" si="28">C74+D74</f>
        <v>10059512.212189998</v>
      </c>
      <c r="F74" s="32">
        <v>10059512.212189998</v>
      </c>
      <c r="G74" s="32">
        <v>10059512.212189998</v>
      </c>
      <c r="H74" s="19">
        <f t="shared" ref="H74:H75" si="29">G74-C74</f>
        <v>-92725.756890000775</v>
      </c>
    </row>
    <row r="75" spans="2:8" s="4" customFormat="1" ht="22.5" x14ac:dyDescent="0.25">
      <c r="B75" s="15" t="s">
        <v>72</v>
      </c>
      <c r="C75" s="25">
        <v>0</v>
      </c>
      <c r="D75" s="32">
        <v>0</v>
      </c>
      <c r="E75" s="32">
        <f t="shared" si="28"/>
        <v>0</v>
      </c>
      <c r="F75" s="32">
        <v>0</v>
      </c>
      <c r="G75" s="32">
        <v>0</v>
      </c>
      <c r="H75" s="19">
        <f t="shared" si="29"/>
        <v>0</v>
      </c>
    </row>
    <row r="76" spans="2:8" x14ac:dyDescent="0.25">
      <c r="B76" s="14" t="s">
        <v>73</v>
      </c>
      <c r="C76" s="26">
        <f>+SUM(C74+C75)</f>
        <v>10152237.969079999</v>
      </c>
      <c r="D76" s="33">
        <f t="shared" ref="D76:H76" si="30">+SUM(D74+D75)</f>
        <v>-92725.756890000775</v>
      </c>
      <c r="E76" s="33">
        <f t="shared" si="30"/>
        <v>10059512.212189998</v>
      </c>
      <c r="F76" s="33">
        <f t="shared" si="30"/>
        <v>10059512.212189998</v>
      </c>
      <c r="G76" s="33">
        <f t="shared" si="30"/>
        <v>10059512.212189998</v>
      </c>
      <c r="H76" s="20">
        <f t="shared" si="30"/>
        <v>-92725.756890000775</v>
      </c>
    </row>
    <row r="77" spans="2:8" x14ac:dyDescent="0.25">
      <c r="B77" s="16"/>
      <c r="C77" s="27"/>
      <c r="D77" s="34"/>
      <c r="E77" s="34"/>
      <c r="F77" s="34"/>
      <c r="G77" s="34"/>
      <c r="H77" s="21"/>
    </row>
    <row r="78" spans="2:8" x14ac:dyDescent="0.25">
      <c r="B78" s="1" t="s">
        <v>74</v>
      </c>
      <c r="C78" s="5"/>
      <c r="D78" s="5"/>
      <c r="E78" s="5"/>
      <c r="F78" s="5"/>
      <c r="G78" s="5"/>
      <c r="H78" s="5"/>
    </row>
    <row r="79" spans="2:8" x14ac:dyDescent="0.25">
      <c r="B79" s="1" t="s">
        <v>75</v>
      </c>
      <c r="C79" s="5"/>
      <c r="D79" s="5"/>
      <c r="E79" s="5"/>
      <c r="F79" s="5"/>
      <c r="G79" s="5"/>
      <c r="H79" s="5"/>
    </row>
    <row r="80" spans="2:8" s="38" customFormat="1" x14ac:dyDescent="0.25">
      <c r="B80" s="36" t="s">
        <v>76</v>
      </c>
      <c r="C80" s="37"/>
      <c r="D80" s="37"/>
      <c r="E80" s="37"/>
      <c r="F80" s="37"/>
      <c r="G80" s="37"/>
      <c r="H80" s="37"/>
    </row>
    <row r="81" spans="2:9" s="38" customFormat="1" x14ac:dyDescent="0.25">
      <c r="B81" s="36"/>
      <c r="C81" s="37"/>
      <c r="D81" s="37"/>
      <c r="E81" s="37"/>
      <c r="F81" s="37"/>
      <c r="G81" s="37"/>
      <c r="H81" s="37"/>
    </row>
    <row r="82" spans="2:9" s="38" customFormat="1" x14ac:dyDescent="0.25">
      <c r="B82" s="46"/>
      <c r="C82" s="47"/>
      <c r="D82" s="47"/>
      <c r="E82" s="47"/>
      <c r="F82" s="47"/>
      <c r="G82" s="47"/>
      <c r="H82" s="47"/>
    </row>
    <row r="83" spans="2:9" s="38" customFormat="1" x14ac:dyDescent="0.25">
      <c r="B83" s="52" t="s">
        <v>77</v>
      </c>
      <c r="C83" s="52"/>
      <c r="D83" s="52"/>
      <c r="E83" s="52"/>
      <c r="F83" s="52"/>
      <c r="G83" s="52"/>
      <c r="H83" s="52"/>
    </row>
    <row r="84" spans="2:9" s="38" customFormat="1" x14ac:dyDescent="0.25">
      <c r="B84" s="53" t="s">
        <v>78</v>
      </c>
      <c r="C84" s="53"/>
      <c r="D84" s="53"/>
      <c r="E84" s="53"/>
      <c r="F84" s="53"/>
      <c r="G84" s="53"/>
      <c r="H84" s="53"/>
    </row>
    <row r="85" spans="2:9" s="38" customFormat="1" x14ac:dyDescent="0.25">
      <c r="B85" s="36"/>
      <c r="C85" s="39"/>
      <c r="D85" s="39"/>
      <c r="E85" s="39"/>
      <c r="F85" s="39"/>
      <c r="G85" s="39"/>
      <c r="H85" s="39"/>
    </row>
    <row r="86" spans="2:9" s="38" customFormat="1" x14ac:dyDescent="0.25">
      <c r="B86" s="36"/>
      <c r="C86" s="39"/>
      <c r="D86" s="39"/>
      <c r="E86" s="39"/>
      <c r="F86" s="39"/>
      <c r="G86" s="39"/>
      <c r="H86" s="39"/>
    </row>
    <row r="87" spans="2:9" s="38" customFormat="1" x14ac:dyDescent="0.25">
      <c r="B87" s="36"/>
      <c r="C87" s="39"/>
      <c r="D87" s="39"/>
      <c r="E87" s="39"/>
      <c r="F87" s="39"/>
      <c r="G87" s="39"/>
      <c r="H87" s="39"/>
      <c r="I87" s="39"/>
    </row>
    <row r="88" spans="2:9" s="38" customFormat="1" x14ac:dyDescent="0.25">
      <c r="B88" s="48"/>
      <c r="C88" s="48"/>
      <c r="D88" s="48"/>
      <c r="E88" s="48"/>
      <c r="F88" s="48"/>
      <c r="G88" s="48"/>
      <c r="H88" s="48"/>
      <c r="I88" s="48"/>
    </row>
    <row r="89" spans="2:9" s="38" customFormat="1" x14ac:dyDescent="0.25">
      <c r="B89" s="48"/>
      <c r="C89" s="48"/>
      <c r="D89" s="48"/>
      <c r="E89" s="48"/>
      <c r="F89" s="48"/>
      <c r="G89" s="48"/>
      <c r="H89" s="48"/>
      <c r="I89" s="48"/>
    </row>
    <row r="90" spans="2:9" s="38" customFormat="1" x14ac:dyDescent="0.25">
      <c r="B90" s="36"/>
      <c r="C90" s="39"/>
      <c r="D90" s="39"/>
      <c r="E90" s="39"/>
      <c r="F90" s="39"/>
      <c r="G90" s="39"/>
      <c r="H90" s="39"/>
    </row>
    <row r="91" spans="2:9" s="38" customFormat="1" x14ac:dyDescent="0.25">
      <c r="B91" s="36"/>
      <c r="C91" s="39"/>
      <c r="D91" s="39"/>
      <c r="E91" s="39"/>
      <c r="F91" s="39"/>
      <c r="G91" s="39"/>
      <c r="H91" s="39"/>
    </row>
    <row r="92" spans="2:9" s="38" customFormat="1" x14ac:dyDescent="0.25">
      <c r="B92" s="36"/>
      <c r="C92" s="39"/>
      <c r="D92" s="39"/>
      <c r="E92" s="39"/>
      <c r="F92" s="39"/>
      <c r="G92" s="39"/>
      <c r="H92" s="39"/>
    </row>
    <row r="93" spans="2:9" s="38" customFormat="1" x14ac:dyDescent="0.25">
      <c r="B93" s="36"/>
      <c r="C93" s="39"/>
      <c r="D93" s="39"/>
      <c r="E93" s="39"/>
      <c r="F93" s="39"/>
      <c r="G93" s="39"/>
      <c r="H93" s="39"/>
    </row>
    <row r="94" spans="2:9" s="38" customFormat="1" x14ac:dyDescent="0.25">
      <c r="B94" s="36"/>
      <c r="C94" s="39"/>
      <c r="D94" s="39"/>
      <c r="E94" s="39"/>
      <c r="F94" s="39"/>
      <c r="G94" s="39"/>
      <c r="H94" s="39"/>
    </row>
    <row r="95" spans="2:9" s="38" customFormat="1" x14ac:dyDescent="0.25">
      <c r="B95" s="36"/>
      <c r="C95" s="39"/>
      <c r="D95" s="39"/>
      <c r="E95" s="39"/>
      <c r="F95" s="39"/>
      <c r="G95" s="39"/>
      <c r="H95" s="39"/>
    </row>
    <row r="96" spans="2:9" s="38" customFormat="1" x14ac:dyDescent="0.25">
      <c r="B96" s="36"/>
      <c r="C96" s="39"/>
      <c r="D96" s="39"/>
      <c r="E96" s="39"/>
      <c r="F96" s="39"/>
      <c r="G96" s="39"/>
      <c r="H96" s="39"/>
    </row>
    <row r="97" spans="2:8" s="38" customFormat="1" x14ac:dyDescent="0.25">
      <c r="B97" s="36"/>
      <c r="C97" s="39"/>
      <c r="D97" s="39"/>
      <c r="E97" s="39"/>
      <c r="F97" s="39"/>
      <c r="G97" s="39"/>
      <c r="H97" s="39"/>
    </row>
    <row r="98" spans="2:8" s="38" customFormat="1" x14ac:dyDescent="0.25">
      <c r="B98" s="36"/>
      <c r="C98" s="39"/>
      <c r="D98" s="39"/>
      <c r="E98" s="39"/>
      <c r="F98" s="39"/>
      <c r="G98" s="39"/>
      <c r="H98" s="39"/>
    </row>
    <row r="99" spans="2:8" s="38" customFormat="1" x14ac:dyDescent="0.25">
      <c r="B99" s="36"/>
      <c r="C99" s="39"/>
      <c r="D99" s="39"/>
      <c r="E99" s="39"/>
      <c r="F99" s="39"/>
      <c r="G99" s="39"/>
      <c r="H99" s="39"/>
    </row>
    <row r="100" spans="2:8" s="38" customFormat="1" x14ac:dyDescent="0.25">
      <c r="B100" s="36"/>
      <c r="C100" s="39"/>
      <c r="D100" s="39"/>
      <c r="E100" s="39"/>
      <c r="F100" s="39"/>
      <c r="G100" s="39"/>
      <c r="H100" s="39"/>
    </row>
  </sheetData>
  <mergeCells count="17">
    <mergeCell ref="B2:H2"/>
    <mergeCell ref="B3:H3"/>
    <mergeCell ref="B4:H4"/>
    <mergeCell ref="B5:H5"/>
    <mergeCell ref="B6:B7"/>
    <mergeCell ref="C6:G6"/>
    <mergeCell ref="H6:H7"/>
    <mergeCell ref="B88:I88"/>
    <mergeCell ref="B89:I89"/>
    <mergeCell ref="C17:C18"/>
    <mergeCell ref="D17:D18"/>
    <mergeCell ref="E17:E18"/>
    <mergeCell ref="F17:F18"/>
    <mergeCell ref="G17:G18"/>
    <mergeCell ref="H17:H18"/>
    <mergeCell ref="B83:H83"/>
    <mergeCell ref="B84:H84"/>
  </mergeCells>
  <printOptions horizontalCentered="1"/>
  <pageMargins left="0" right="0" top="0.39370078740157483" bottom="0.39370078740157483" header="0.31496062992125984" footer="0.31496062992125984"/>
  <pageSetup scale="77" fitToHeight="0" orientation="landscape" r:id="rId1"/>
  <headerFooter>
    <oddFooter>&amp;R&amp;"Arial,Normal"&amp;8&amp;P</oddFooter>
  </headerFooter>
  <rowBreaks count="1" manualBreakCount="1">
    <brk id="44" max="7" man="1"/>
  </rowBreaks>
  <ignoredErrors>
    <ignoredError sqref="C56:D56 C36:H36 C40:H40 C37:C39 C30:D30 E31:E35 H31:H35 C61:D61 E41:H41" formulaRange="1"/>
    <ignoredError sqref="E56:H56 D37:H39 E30:H30 E61:H61 E57:E60 H57:H6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 EAI</vt:lpstr>
      <vt:lpstr>'F5 EAI'!Área_de_impresión</vt:lpstr>
      <vt:lpstr>'F5 EAI'!Títulos_a_imprimir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Víctor Manuel Núñez Garza</cp:lastModifiedBy>
  <cp:lastPrinted>2022-03-25T19:38:56Z</cp:lastPrinted>
  <dcterms:created xsi:type="dcterms:W3CDTF">2020-04-30T01:17:36Z</dcterms:created>
  <dcterms:modified xsi:type="dcterms:W3CDTF">2022-03-25T19:38:59Z</dcterms:modified>
</cp:coreProperties>
</file>