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8795" windowHeight="12015"/>
  </bookViews>
  <sheets>
    <sheet name="1-3T" sheetId="1" r:id="rId1"/>
  </sheets>
  <externalReferences>
    <externalReference r:id="rId2"/>
  </externalReferences>
  <definedNames>
    <definedName name="_xlnm.Print_Area" localSheetId="0">'1-3T'!$D$2:$M$10</definedName>
  </definedNames>
  <calcPr calcId="145621"/>
</workbook>
</file>

<file path=xl/calcChain.xml><?xml version="1.0" encoding="utf-8"?>
<calcChain xmlns="http://schemas.openxmlformats.org/spreadsheetml/2006/main">
  <c r="F25" i="1" l="1"/>
  <c r="E16" i="1"/>
  <c r="E33" i="1" s="1"/>
  <c r="E34" i="1" s="1"/>
  <c r="M9" i="1"/>
  <c r="M8" i="1"/>
  <c r="L8" i="1"/>
  <c r="E17" i="1" s="1"/>
  <c r="E8" i="1"/>
  <c r="E18" i="1" l="1"/>
  <c r="E26" i="1"/>
  <c r="E27" i="1" s="1"/>
  <c r="F33" i="1" l="1"/>
  <c r="F34" i="1" s="1"/>
  <c r="F26" i="1"/>
  <c r="F27" i="1" s="1"/>
</calcChain>
</file>

<file path=xl/sharedStrings.xml><?xml version="1.0" encoding="utf-8"?>
<sst xmlns="http://schemas.openxmlformats.org/spreadsheetml/2006/main" count="43" uniqueCount="38">
  <si>
    <t>Estado Libre y Soberano de Nuevo Leon</t>
  </si>
  <si>
    <t>Obligaciones pagadas o garantizadas con fondos federales</t>
  </si>
  <si>
    <t>Correspondientes al periodo comprendido del 01 de enero al 30 de septiembre de 2013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</si>
  <si>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</si>
  <si>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</si>
  <si>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</si>
  <si>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</si>
  <si>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</si>
  <si>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</si>
  <si>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</si>
  <si>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</si>
  <si>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</si>
  <si>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</si>
  <si>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</si>
  <si>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Credito Simple</t>
  </si>
  <si>
    <t>TIIE + 3.0</t>
  </si>
  <si>
    <t>Saneamiento financiero</t>
  </si>
  <si>
    <t>Banco Interacciones</t>
  </si>
  <si>
    <t>FAFEF</t>
  </si>
  <si>
    <r>
      <t>Credito Simple</t>
    </r>
    <r>
      <rPr>
        <b/>
        <sz val="11"/>
        <rFont val="Calibri"/>
        <family val="2"/>
        <scheme val="minor"/>
      </rPr>
      <t xml:space="preserve"> 1/</t>
    </r>
  </si>
  <si>
    <t>TIIE + 3.5</t>
  </si>
  <si>
    <t>Banca Afirme</t>
  </si>
  <si>
    <t xml:space="preserve"> </t>
  </si>
  <si>
    <t>Importe</t>
  </si>
  <si>
    <t>1/ EL ADEUDO FUE LIQUIDADO TOTALMENTE EN ABRIL DE 2013.</t>
  </si>
  <si>
    <t>Deuda Pública Bruta Total al 31 de diciembre del 2012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</si>
  <si>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</si>
  <si>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</si>
  <si>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</si>
  <si>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</si>
  <si>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2012</t>
  </si>
  <si>
    <t>Al 30 de septiembre de 2013</t>
  </si>
  <si>
    <t>Producto interno bruto estatal</t>
  </si>
  <si>
    <t>Saldo de la deuda pública</t>
  </si>
  <si>
    <t>Porcentaje</t>
  </si>
  <si>
    <t>* Se utilizó la estimación de SEDEC de 2.5% de crecimiento del PIB para 2013.</t>
  </si>
  <si>
    <t>Ingresos Propios</t>
  </si>
  <si>
    <t>Saldo de la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</si>
</sst>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  <numFmt numFmtId="167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</cellStyleXfs>
  <cellXfs count="77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justify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4" fontId="4" fillId="0" borderId="18" xfId="1" applyNumberFormat="1" applyFont="1" applyBorder="1" applyAlignment="1">
      <alignment horizontal="right" vertical="center" wrapText="1"/>
    </xf>
    <xf numFmtId="0" fontId="4" fillId="0" borderId="20" xfId="0" applyFont="1" applyBorder="1" applyAlignment="1">
      <alignment horizontal="center" vertical="center" wrapText="1"/>
    </xf>
    <xf numFmtId="9" fontId="4" fillId="0" borderId="21" xfId="0" applyNumberFormat="1" applyFont="1" applyFill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0" fontId="4" fillId="0" borderId="23" xfId="0" applyNumberFormat="1" applyFont="1" applyBorder="1" applyAlignment="1">
      <alignment horizontal="center" vertical="center" wrapText="1"/>
    </xf>
    <xf numFmtId="165" fontId="4" fillId="0" borderId="19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64" fontId="4" fillId="0" borderId="21" xfId="1" applyNumberFormat="1" applyFont="1" applyBorder="1" applyAlignment="1">
      <alignment horizontal="right" vertical="center" wrapText="1"/>
    </xf>
    <xf numFmtId="9" fontId="4" fillId="0" borderId="18" xfId="0" applyNumberFormat="1" applyFont="1" applyFill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justify" vertical="center" wrapText="1"/>
    </xf>
    <xf numFmtId="165" fontId="4" fillId="0" borderId="27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164" fontId="4" fillId="0" borderId="27" xfId="1" applyNumberFormat="1" applyFont="1" applyBorder="1" applyAlignment="1">
      <alignment horizontal="right" vertical="center" wrapText="1"/>
    </xf>
    <xf numFmtId="0" fontId="3" fillId="0" borderId="27" xfId="0" applyFont="1" applyBorder="1" applyAlignment="1">
      <alignment horizontal="justify" vertical="center" wrapText="1"/>
    </xf>
    <xf numFmtId="164" fontId="4" fillId="0" borderId="27" xfId="0" applyNumberFormat="1" applyFont="1" applyBorder="1" applyAlignment="1">
      <alignment horizontal="center" vertical="center" wrapText="1"/>
    </xf>
    <xf numFmtId="10" fontId="4" fillId="0" borderId="28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0" fillId="0" borderId="0" xfId="0" applyFont="1" applyFill="1"/>
    <xf numFmtId="0" fontId="0" fillId="0" borderId="29" xfId="0" applyFont="1" applyBorder="1" applyAlignment="1">
      <alignment horizontal="justify" vertical="center"/>
    </xf>
    <xf numFmtId="0" fontId="0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2" xfId="0" applyFont="1" applyFill="1" applyBorder="1" applyAlignment="1">
      <alignment horizontal="justify" vertical="center" wrapText="1"/>
    </xf>
    <xf numFmtId="164" fontId="0" fillId="0" borderId="8" xfId="1" applyNumberFormat="1" applyFont="1" applyFill="1" applyBorder="1" applyAlignment="1">
      <alignment horizontal="justify" vertical="center" wrapText="1"/>
    </xf>
    <xf numFmtId="0" fontId="0" fillId="0" borderId="12" xfId="0" applyFont="1" applyBorder="1" applyAlignment="1">
      <alignment horizontal="justify" vertical="center" wrapText="1"/>
    </xf>
    <xf numFmtId="43" fontId="0" fillId="0" borderId="8" xfId="1" applyFont="1" applyFill="1" applyBorder="1" applyAlignment="1">
      <alignment horizontal="justify" vertical="center" wrapText="1"/>
    </xf>
    <xf numFmtId="164" fontId="0" fillId="0" borderId="8" xfId="0" applyNumberFormat="1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 wrapText="1"/>
    </xf>
    <xf numFmtId="164" fontId="0" fillId="0" borderId="8" xfId="0" applyNumberFormat="1" applyFont="1" applyFill="1" applyBorder="1" applyAlignment="1">
      <alignment horizontal="justify" vertical="center" wrapText="1"/>
    </xf>
    <xf numFmtId="164" fontId="0" fillId="0" borderId="0" xfId="1" applyNumberFormat="1" applyFont="1" applyAlignment="1">
      <alignment vertical="center"/>
    </xf>
    <xf numFmtId="164" fontId="0" fillId="0" borderId="0" xfId="1" applyNumberFormat="1" applyFont="1"/>
    <xf numFmtId="164" fontId="4" fillId="0" borderId="0" xfId="1" applyNumberFormat="1" applyFont="1"/>
    <xf numFmtId="166" fontId="0" fillId="0" borderId="8" xfId="2" applyNumberFormat="1" applyFont="1" applyBorder="1" applyAlignment="1">
      <alignment horizontal="center" vertical="center" wrapText="1"/>
    </xf>
    <xf numFmtId="0" fontId="2" fillId="0" borderId="0" xfId="0" applyFont="1"/>
    <xf numFmtId="0" fontId="0" fillId="0" borderId="9" xfId="0" applyFont="1" applyBorder="1" applyAlignment="1">
      <alignment horizontal="justify" vertical="center"/>
    </xf>
    <xf numFmtId="0" fontId="0" fillId="0" borderId="12" xfId="0" applyFont="1" applyBorder="1" applyAlignment="1">
      <alignment horizontal="justify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29" xfId="0" applyFont="1" applyBorder="1" applyAlignment="1">
      <alignment horizontal="right" vertical="center" wrapText="1"/>
    </xf>
    <xf numFmtId="3" fontId="0" fillId="0" borderId="29" xfId="0" applyNumberFormat="1" applyFont="1" applyFill="1" applyBorder="1"/>
    <xf numFmtId="3" fontId="0" fillId="0" borderId="29" xfId="0" applyNumberFormat="1" applyFill="1" applyBorder="1"/>
    <xf numFmtId="0" fontId="0" fillId="0" borderId="29" xfId="0" applyFont="1" applyBorder="1" applyAlignment="1">
      <alignment horizontal="justify" vertical="center" wrapText="1"/>
    </xf>
    <xf numFmtId="164" fontId="0" fillId="0" borderId="29" xfId="0" applyNumberFormat="1" applyFont="1" applyBorder="1" applyAlignment="1">
      <alignment horizontal="justify" vertical="center" wrapText="1"/>
    </xf>
    <xf numFmtId="9" fontId="0" fillId="0" borderId="8" xfId="2" applyFont="1" applyBorder="1" applyAlignment="1">
      <alignment horizontal="center" vertical="center" wrapText="1"/>
    </xf>
  </cellXfs>
  <cellStyles count="5">
    <cellStyle name="Millares" xfId="1" builtinId="3"/>
    <cellStyle name="Millares 2" xfId="3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Configuraci&#243;n%20local/Archivos%20temporales%20de%20Internet/Content.Outlook/K85AOWIM/Obligaciones%20Pagadas%20o%20Garantizadas%20con%20fondos%20federales%20haz%201501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3T"/>
      <sheetName val="4T"/>
      <sheetName val="Precios Corrientes"/>
      <sheetName val="Precios Constantes"/>
      <sheetName val="ITTAE"/>
      <sheetName val="BIE_c20140129155436"/>
      <sheetName val="Hoja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1">
          <cell r="I11">
            <v>23091856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D1:M34"/>
  <sheetViews>
    <sheetView tabSelected="1" zoomScale="90" zoomScaleNormal="90" workbookViewId="0"/>
  </sheetViews>
  <sheetFormatPr baseColWidth="10" defaultRowHeight="15" x14ac:dyDescent="0.25"/>
  <cols>
    <col min="1" max="1" width="11.42578125" style="1"/>
    <col min="2" max="3" width="0.7109375" style="1" customWidth="1"/>
    <col min="4" max="4" width="20.140625" style="1" customWidth="1"/>
    <col min="5" max="5" width="21.140625" style="1" customWidth="1"/>
    <col min="6" max="6" width="21.5703125" style="1" customWidth="1"/>
    <col min="7" max="7" width="17.140625" style="1" bestFit="1" customWidth="1"/>
    <col min="8" max="8" width="16.28515625" style="1" customWidth="1"/>
    <col min="9" max="9" width="16.42578125" style="1" bestFit="1" customWidth="1"/>
    <col min="10" max="10" width="12.140625" style="1" bestFit="1" customWidth="1"/>
    <col min="11" max="11" width="17.5703125" style="1" customWidth="1"/>
    <col min="12" max="13" width="18" style="1" customWidth="1"/>
    <col min="14" max="16384" width="11.42578125" style="1"/>
  </cols>
  <sheetData>
    <row r="1" spans="4:13" ht="15.75" thickBot="1" x14ac:dyDescent="0.3"/>
    <row r="2" spans="4:13" x14ac:dyDescent="0.25">
      <c r="D2" s="2" t="s">
        <v>0</v>
      </c>
      <c r="E2" s="3"/>
      <c r="F2" s="3"/>
      <c r="G2" s="3"/>
      <c r="H2" s="3"/>
      <c r="I2" s="3"/>
      <c r="J2" s="3"/>
      <c r="K2" s="3"/>
      <c r="L2" s="3"/>
      <c r="M2" s="4"/>
    </row>
    <row r="3" spans="4:13" x14ac:dyDescent="0.25">
      <c r="D3" s="5" t="s">
        <v>1</v>
      </c>
      <c r="E3" s="6"/>
      <c r="F3" s="6"/>
      <c r="G3" s="6"/>
      <c r="H3" s="6"/>
      <c r="I3" s="6"/>
      <c r="J3" s="6"/>
      <c r="K3" s="6"/>
      <c r="L3" s="6"/>
      <c r="M3" s="7"/>
    </row>
    <row r="4" spans="4:13" ht="15.75" thickBot="1" x14ac:dyDescent="0.3">
      <c r="D4" s="8" t="s">
        <v>2</v>
      </c>
      <c r="E4" s="9"/>
      <c r="F4" s="9"/>
      <c r="G4" s="9"/>
      <c r="H4" s="9"/>
      <c r="I4" s="9"/>
      <c r="J4" s="9"/>
      <c r="K4" s="9"/>
      <c r="L4" s="9"/>
      <c r="M4" s="10"/>
    </row>
    <row r="5" spans="4:13" ht="43.5" customHeight="1" thickBot="1" x14ac:dyDescent="0.3"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2"/>
      <c r="K5" s="12"/>
      <c r="L5" s="13" t="s">
        <v>9</v>
      </c>
      <c r="M5" s="14"/>
    </row>
    <row r="6" spans="4:13" ht="30.75" thickBot="1" x14ac:dyDescent="0.3">
      <c r="D6" s="15"/>
      <c r="E6" s="15"/>
      <c r="F6" s="15"/>
      <c r="G6" s="15"/>
      <c r="H6" s="15"/>
      <c r="I6" s="15"/>
      <c r="J6" s="12" t="s">
        <v>10</v>
      </c>
      <c r="K6" s="12" t="s">
        <v>11</v>
      </c>
      <c r="L6" s="12" t="s">
        <v>12</v>
      </c>
      <c r="M6" s="12" t="s">
        <v>13</v>
      </c>
    </row>
    <row r="7" spans="4:13" x14ac:dyDescent="0.25">
      <c r="D7" s="16"/>
      <c r="E7" s="17"/>
      <c r="F7" s="17"/>
      <c r="G7" s="17"/>
      <c r="H7" s="17"/>
      <c r="I7" s="17"/>
      <c r="J7" s="17"/>
      <c r="K7" s="18"/>
      <c r="L7" s="18"/>
      <c r="M7" s="19"/>
    </row>
    <row r="8" spans="4:13" ht="41.25" customHeight="1" x14ac:dyDescent="0.25">
      <c r="D8" s="20" t="s">
        <v>14</v>
      </c>
      <c r="E8" s="21">
        <f>87/12</f>
        <v>7.25</v>
      </c>
      <c r="F8" s="22" t="s">
        <v>15</v>
      </c>
      <c r="G8" s="23" t="s">
        <v>16</v>
      </c>
      <c r="H8" s="24" t="s">
        <v>17</v>
      </c>
      <c r="I8" s="25">
        <v>1250000000</v>
      </c>
      <c r="J8" s="26" t="s">
        <v>18</v>
      </c>
      <c r="K8" s="27">
        <v>0.25</v>
      </c>
      <c r="L8" s="28">
        <f>+I8-1157144671</f>
        <v>92855329</v>
      </c>
      <c r="M8" s="29">
        <f>+L8/I8</f>
        <v>7.4284263200000006E-2</v>
      </c>
    </row>
    <row r="9" spans="4:13" ht="41.25" customHeight="1" x14ac:dyDescent="0.25">
      <c r="D9" s="20" t="s">
        <v>19</v>
      </c>
      <c r="E9" s="30">
        <v>0.33333333333333331</v>
      </c>
      <c r="F9" s="31" t="s">
        <v>20</v>
      </c>
      <c r="G9" s="24" t="s">
        <v>16</v>
      </c>
      <c r="H9" s="32" t="s">
        <v>21</v>
      </c>
      <c r="I9" s="33">
        <v>1200000000</v>
      </c>
      <c r="J9" s="23" t="s">
        <v>18</v>
      </c>
      <c r="K9" s="34"/>
      <c r="L9" s="28">
        <v>0</v>
      </c>
      <c r="M9" s="35">
        <f>+L9</f>
        <v>0</v>
      </c>
    </row>
    <row r="10" spans="4:13" ht="15.75" thickBot="1" x14ac:dyDescent="0.3">
      <c r="D10" s="36"/>
      <c r="E10" s="37"/>
      <c r="F10" s="38"/>
      <c r="G10" s="39"/>
      <c r="H10" s="39"/>
      <c r="I10" s="40"/>
      <c r="J10" s="39"/>
      <c r="K10" s="41"/>
      <c r="L10" s="42"/>
      <c r="M10" s="43"/>
    </row>
    <row r="11" spans="4:13" x14ac:dyDescent="0.25">
      <c r="D11" s="44"/>
      <c r="E11" s="45"/>
      <c r="F11" s="45"/>
      <c r="G11" s="44"/>
      <c r="H11" s="44"/>
      <c r="I11" s="44"/>
      <c r="J11" s="44"/>
      <c r="K11" s="44"/>
      <c r="L11" s="44"/>
      <c r="M11" s="44"/>
    </row>
    <row r="12" spans="4:13" x14ac:dyDescent="0.25">
      <c r="D12" s="44"/>
      <c r="E12" s="45"/>
      <c r="F12" s="45"/>
      <c r="G12" s="44"/>
      <c r="H12" s="44"/>
      <c r="I12" s="44"/>
      <c r="J12" s="44"/>
      <c r="K12" s="44"/>
      <c r="L12" s="44"/>
      <c r="M12" s="44"/>
    </row>
    <row r="13" spans="4:13" x14ac:dyDescent="0.25">
      <c r="E13" s="46"/>
      <c r="F13" s="46"/>
      <c r="K13" s="1" t="s">
        <v>22</v>
      </c>
    </row>
    <row r="14" spans="4:13" ht="15.75" thickBot="1" x14ac:dyDescent="0.3">
      <c r="E14" s="46"/>
      <c r="F14" s="46"/>
    </row>
    <row r="15" spans="4:13" ht="15.75" thickBot="1" x14ac:dyDescent="0.3">
      <c r="D15" s="47"/>
      <c r="E15" s="48" t="s">
        <v>23</v>
      </c>
      <c r="F15" s="46"/>
      <c r="H15" s="49" t="s">
        <v>24</v>
      </c>
      <c r="I15" s="49"/>
      <c r="J15" s="49"/>
      <c r="K15" s="49"/>
    </row>
    <row r="16" spans="4:13" ht="45.75" thickBot="1" x14ac:dyDescent="0.3">
      <c r="D16" s="50" t="s">
        <v>25</v>
      </c>
      <c r="E16" s="51">
        <f>[1]Hoja3!$I$11*1000</f>
        <v>23091856000</v>
      </c>
      <c r="F16" s="46"/>
      <c r="H16" s="49"/>
      <c r="I16" s="49"/>
      <c r="J16" s="49"/>
      <c r="K16" s="49"/>
    </row>
    <row r="17" spans="4:12" ht="15.75" thickBot="1" x14ac:dyDescent="0.3">
      <c r="D17" s="52" t="s">
        <v>26</v>
      </c>
      <c r="E17" s="53">
        <f>+L8</f>
        <v>92855329</v>
      </c>
      <c r="F17" s="46"/>
      <c r="H17" s="49"/>
      <c r="I17" s="49"/>
      <c r="J17" s="49"/>
      <c r="K17" s="49"/>
    </row>
    <row r="18" spans="4:12" ht="45.75" thickBot="1" x14ac:dyDescent="0.3">
      <c r="D18" s="52" t="s">
        <v>27</v>
      </c>
      <c r="E18" s="54">
        <f>+E16-E17</f>
        <v>22999000671</v>
      </c>
      <c r="H18" s="49"/>
      <c r="I18" s="49"/>
      <c r="J18" s="49"/>
      <c r="K18" s="49"/>
    </row>
    <row r="19" spans="4:12" ht="15.75" thickBot="1" x14ac:dyDescent="0.3">
      <c r="D19" s="52" t="s">
        <v>28</v>
      </c>
      <c r="E19" s="55"/>
    </row>
    <row r="20" spans="4:12" ht="45.75" thickBot="1" x14ac:dyDescent="0.3">
      <c r="D20" s="52" t="s">
        <v>29</v>
      </c>
      <c r="E20" s="55"/>
    </row>
    <row r="22" spans="4:12" ht="15.75" thickBot="1" x14ac:dyDescent="0.3"/>
    <row r="23" spans="4:12" x14ac:dyDescent="0.25">
      <c r="D23" s="56"/>
      <c r="E23" s="57" t="s">
        <v>30</v>
      </c>
      <c r="F23" s="57" t="s">
        <v>31</v>
      </c>
    </row>
    <row r="24" spans="4:12" ht="15.75" thickBot="1" x14ac:dyDescent="0.3">
      <c r="D24" s="58"/>
      <c r="E24" s="59"/>
      <c r="F24" s="59"/>
    </row>
    <row r="25" spans="4:12" ht="30.75" thickBot="1" x14ac:dyDescent="0.3">
      <c r="D25" s="60" t="s">
        <v>32</v>
      </c>
      <c r="E25" s="51">
        <v>1079021233000</v>
      </c>
      <c r="F25" s="61">
        <f>E25*(3/4)*1.025</f>
        <v>829497572868.74988</v>
      </c>
      <c r="G25" s="62"/>
      <c r="J25" s="63"/>
    </row>
    <row r="26" spans="4:12" ht="30.75" thickBot="1" x14ac:dyDescent="0.3">
      <c r="D26" s="52" t="s">
        <v>33</v>
      </c>
      <c r="E26" s="54">
        <f>+E16</f>
        <v>23091856000</v>
      </c>
      <c r="F26" s="61">
        <f>+E18</f>
        <v>22999000671</v>
      </c>
      <c r="G26" s="64"/>
    </row>
    <row r="27" spans="4:12" ht="15.75" thickBot="1" x14ac:dyDescent="0.3">
      <c r="D27" s="52" t="s">
        <v>34</v>
      </c>
      <c r="E27" s="65">
        <f>+E26/E25</f>
        <v>2.1400742908272315E-2</v>
      </c>
      <c r="F27" s="65">
        <f>+F26/F25</f>
        <v>2.7726423106290508E-2</v>
      </c>
    </row>
    <row r="28" spans="4:12" x14ac:dyDescent="0.25">
      <c r="D28" s="66" t="s">
        <v>35</v>
      </c>
    </row>
    <row r="29" spans="4:12" ht="15.75" thickBot="1" x14ac:dyDescent="0.3"/>
    <row r="30" spans="4:12" ht="15" customHeight="1" x14ac:dyDescent="0.25">
      <c r="D30" s="67"/>
      <c r="E30" s="57" t="s">
        <v>30</v>
      </c>
      <c r="F30" s="57" t="s">
        <v>31</v>
      </c>
    </row>
    <row r="31" spans="4:12" ht="43.5" customHeight="1" thickBot="1" x14ac:dyDescent="0.3">
      <c r="D31" s="68"/>
      <c r="E31" s="59"/>
      <c r="F31" s="59"/>
      <c r="G31" s="69"/>
      <c r="H31" s="69"/>
      <c r="I31" s="69"/>
      <c r="J31" s="69"/>
      <c r="K31" s="70"/>
      <c r="L31" s="70"/>
    </row>
    <row r="32" spans="4:12" ht="15.75" thickBot="1" x14ac:dyDescent="0.3">
      <c r="D32" s="71" t="s">
        <v>36</v>
      </c>
      <c r="E32" s="72">
        <v>12588868700.360001</v>
      </c>
      <c r="F32" s="73">
        <v>12351726695.200001</v>
      </c>
      <c r="G32" s="63"/>
      <c r="H32" s="63"/>
      <c r="I32" s="63"/>
      <c r="J32" s="63"/>
    </row>
    <row r="33" spans="4:6" ht="30.75" thickBot="1" x14ac:dyDescent="0.3">
      <c r="D33" s="74" t="s">
        <v>37</v>
      </c>
      <c r="E33" s="75">
        <f>+E16</f>
        <v>23091856000</v>
      </c>
      <c r="F33" s="75">
        <f>+E18</f>
        <v>22999000671</v>
      </c>
    </row>
    <row r="34" spans="4:6" ht="15.75" thickBot="1" x14ac:dyDescent="0.3">
      <c r="D34" s="52" t="s">
        <v>34</v>
      </c>
      <c r="E34" s="76">
        <f>+E33/E32</f>
        <v>1.8343074782676578</v>
      </c>
      <c r="F34" s="76">
        <f>+F33/F32</f>
        <v>1.8620069273341056</v>
      </c>
    </row>
  </sheetData>
  <mergeCells count="18">
    <mergeCell ref="K8:K9"/>
    <mergeCell ref="H15:K18"/>
    <mergeCell ref="D23:D24"/>
    <mergeCell ref="E23:E24"/>
    <mergeCell ref="F23:F24"/>
    <mergeCell ref="D30:D31"/>
    <mergeCell ref="E30:E31"/>
    <mergeCell ref="F30:F31"/>
    <mergeCell ref="D2:M2"/>
    <mergeCell ref="D3:M3"/>
    <mergeCell ref="D4:M4"/>
    <mergeCell ref="D5:D6"/>
    <mergeCell ref="E5:E6"/>
    <mergeCell ref="F5:F6"/>
    <mergeCell ref="G5:G6"/>
    <mergeCell ref="H5:H6"/>
    <mergeCell ref="I5:I6"/>
    <mergeCell ref="L5:M5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1-3T</vt:lpstr>
      <vt:lpstr>'1-3T'!Área_de_impresión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2014-01-31T18:23:55Z</dcterms:created>
  <dcterms:modified xsi:type="dcterms:W3CDTF">2014-01-31T18:24:50Z</dcterms:modified>
</cp:coreProperties>
</file>