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1 Trimestre\Formatos LDF CONAC 1T2020\Reportes Validados\"/>
    </mc:Choice>
  </mc:AlternateContent>
  <bookViews>
    <workbookView xWindow="0" yWindow="0" windowWidth="19416" windowHeight="4800"/>
  </bookViews>
  <sheets>
    <sheet name="F5 EAI" sheetId="1" r:id="rId1"/>
  </sheets>
  <definedNames>
    <definedName name="_xlnm.Print_Area" localSheetId="0">'F5 EAI'!$B$1:$H$85</definedName>
    <definedName name="_xlnm.Print_Titles" localSheetId="0">'F5 EAI'!$2:$7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H76" i="1" l="1"/>
  <c r="G76" i="1"/>
  <c r="F76" i="1"/>
  <c r="E76" i="1"/>
  <c r="D76" i="1"/>
  <c r="C76" i="1"/>
  <c r="H69" i="1"/>
  <c r="F69" i="1"/>
  <c r="C69" i="1"/>
  <c r="F61" i="1"/>
  <c r="C61" i="1"/>
  <c r="F56" i="1"/>
  <c r="C56" i="1"/>
  <c r="F47" i="1"/>
  <c r="E47" i="1"/>
  <c r="F39" i="1"/>
  <c r="C39" i="1"/>
  <c r="H40" i="1"/>
  <c r="D40" i="1"/>
  <c r="G39" i="1"/>
  <c r="H38" i="1"/>
  <c r="H37" i="1" s="1"/>
  <c r="D38" i="1"/>
  <c r="D37" i="1" s="1"/>
  <c r="G37" i="1"/>
  <c r="F37" i="1"/>
  <c r="E37" i="1"/>
  <c r="C37" i="1"/>
  <c r="H36" i="1"/>
  <c r="D36" i="1"/>
  <c r="F17" i="1"/>
  <c r="C17" i="1"/>
  <c r="H17" i="1" l="1"/>
  <c r="C47" i="1"/>
  <c r="C67" i="1" s="1"/>
  <c r="D39" i="1"/>
  <c r="H39" i="1"/>
  <c r="D56" i="1"/>
  <c r="D61" i="1"/>
  <c r="F67" i="1"/>
  <c r="H56" i="1"/>
  <c r="H61" i="1"/>
  <c r="D69" i="1"/>
  <c r="C44" i="1"/>
  <c r="F44" i="1"/>
  <c r="D47" i="1"/>
  <c r="H47" i="1"/>
  <c r="D17" i="1"/>
  <c r="G47" i="1"/>
  <c r="E39" i="1"/>
  <c r="E61" i="1"/>
  <c r="E69" i="1"/>
  <c r="E17" i="1"/>
  <c r="E56" i="1"/>
  <c r="G61" i="1"/>
  <c r="G69" i="1"/>
  <c r="G17" i="1"/>
  <c r="G44" i="1" s="1"/>
  <c r="G56" i="1"/>
  <c r="E67" i="1" l="1"/>
  <c r="E44" i="1"/>
  <c r="H44" i="1"/>
  <c r="H67" i="1"/>
  <c r="D44" i="1"/>
  <c r="F72" i="1"/>
  <c r="C72" i="1"/>
  <c r="D67" i="1"/>
  <c r="G67" i="1"/>
  <c r="G72" i="1" s="1"/>
  <c r="E72" i="1" l="1"/>
  <c r="D72" i="1"/>
  <c r="H72" i="1"/>
</calcChain>
</file>

<file path=xl/sharedStrings.xml><?xml version="1.0" encoding="utf-8"?>
<sst xmlns="http://schemas.openxmlformats.org/spreadsheetml/2006/main" count="80" uniqueCount="80">
  <si>
    <t>GOBIERNO DEL ESTADO DE NUEVO LEÓN</t>
  </si>
  <si>
    <t>Estado Analítico de Ingresos Detallado - LDF</t>
  </si>
  <si>
    <t>Del 1 de enero al 31 de marzo de 2020</t>
  </si>
  <si>
    <t>En miles de pesos</t>
  </si>
  <si>
    <t>Concepto</t>
  </si>
  <si>
    <t>Ingreso</t>
  </si>
  <si>
    <t xml:space="preserve">Diferencia (e) </t>
  </si>
  <si>
    <t>Estimado (d)</t>
  </si>
  <si>
    <t>Ampliaciones/
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</si>
  <si>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</si>
  <si>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</si>
  <si>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</si>
  <si>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</si>
  <si>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</si>
  <si>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</si>
  <si>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</si>
  <si>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</si>
  <si>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</si>
  <si>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</si>
  <si>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</si>
  <si>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</si>
  <si>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</si>
  <si>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</si>
  <si>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</si>
  <si>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</si>
  <si>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</si>
  <si>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</si>
  <si>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</si>
  <si>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</si>
  <si>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</si>
  <si>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</si>
  <si>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</si>
  <si>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</si>
  <si>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</si>
  <si>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</si>
  <si>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</si>
  <si>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</si>
  <si>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</si>
  <si>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</si>
  <si>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</si>
  <si>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</si>
  <si>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</si>
  <si>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</si>
  <si>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</si>
  <si>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</si>
  <si>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</si>
  <si>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</si>
  <si>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</si>
  <si>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</si>
  <si>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</si>
  <si>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</si>
  <si>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</si>
  <si>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</si>
  <si>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</si>
  <si>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</si>
  <si>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</si>
  <si>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</si>
  <si>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</si>
  <si>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</si>
  <si>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</si>
  <si>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</si>
  <si>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</si>
  <si>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</si>
  <si>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</si>
  <si>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</si>
  <si>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</si>
  <si>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</si>
  <si>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</si>
  <si>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</si>
  <si>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</si>
  <si>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</si>
  <si>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</si>
  <si>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</si>
  <si>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</si>
  <si>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</si>
  <si>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Notas:</t>
  </si>
  <si>
    <t>d) Esta información se presentará en términos anualizados.</t>
  </si>
  <si>
    <t>e) Representa el importe obtenido de la diferencia entre el Ingreso Recaudado y el Ingreso Estimado.</t>
  </si>
  <si>
    <t>Lic. Carlos Alberto Garza Ibarra</t>
  </si>
  <si>
    <t>Secretario de Finanzas y Tesorero General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</si>
</sst>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6" fillId="2" borderId="14" xfId="1" applyNumberFormat="1" applyFont="1" applyFill="1" applyBorder="1" applyAlignment="1">
      <alignment horizontal="center" vertical="center"/>
    </xf>
    <xf numFmtId="164" fontId="6" fillId="2" borderId="12" xfId="1" applyNumberFormat="1" applyFont="1" applyFill="1" applyBorder="1" applyAlignment="1">
      <alignment horizontal="center" vertical="center" wrapText="1"/>
    </xf>
    <xf numFmtId="164" fontId="6" fillId="2" borderId="12" xfId="1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justify" vertical="center"/>
    </xf>
    <xf numFmtId="164" fontId="2" fillId="0" borderId="9" xfId="1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indent="1"/>
    </xf>
    <xf numFmtId="164" fontId="2" fillId="0" borderId="15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indent="2"/>
    </xf>
    <xf numFmtId="0" fontId="2" fillId="0" borderId="15" xfId="0" applyFont="1" applyBorder="1" applyAlignment="1">
      <alignment horizontal="left" vertical="center" indent="3"/>
    </xf>
    <xf numFmtId="0" fontId="0" fillId="0" borderId="0" xfId="0" quotePrefix="1"/>
    <xf numFmtId="0" fontId="2" fillId="0" borderId="15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0" fillId="0" borderId="0" xfId="0" applyAlignment="1">
      <alignment wrapText="1"/>
    </xf>
    <xf numFmtId="0" fontId="2" fillId="0" borderId="15" xfId="0" applyFont="1" applyBorder="1" applyAlignment="1">
      <alignment horizontal="left" vertical="center" wrapText="1" indent="3"/>
    </xf>
    <xf numFmtId="0" fontId="6" fillId="0" borderId="15" xfId="0" applyFont="1" applyBorder="1" applyAlignment="1">
      <alignment horizontal="left" vertical="center" indent="2"/>
    </xf>
    <xf numFmtId="0" fontId="2" fillId="0" borderId="15" xfId="0" applyFont="1" applyBorder="1" applyAlignment="1">
      <alignment horizontal="left" vertical="center" wrapText="1" indent="2"/>
    </xf>
    <xf numFmtId="165" fontId="2" fillId="0" borderId="15" xfId="1" applyNumberFormat="1" applyFont="1" applyFill="1" applyBorder="1" applyAlignment="1">
      <alignment horizontal="right" vertical="center"/>
    </xf>
    <xf numFmtId="165" fontId="2" fillId="0" borderId="13" xfId="1" applyNumberFormat="1" applyFont="1" applyBorder="1" applyAlignment="1">
      <alignment horizontal="right" vertical="center"/>
    </xf>
    <xf numFmtId="165" fontId="2" fillId="0" borderId="15" xfId="1" applyNumberFormat="1" applyFont="1" applyBorder="1" applyAlignment="1">
      <alignment horizontal="right" vertical="center" wrapText="1"/>
    </xf>
    <xf numFmtId="165" fontId="2" fillId="0" borderId="15" xfId="1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64" fontId="6" fillId="2" borderId="10" xfId="1" applyNumberFormat="1" applyFont="1" applyFill="1" applyBorder="1" applyAlignment="1">
      <alignment horizontal="center" vertical="center"/>
    </xf>
    <xf numFmtId="164" fontId="6" fillId="2" borderId="11" xfId="1" applyNumberFormat="1" applyFont="1" applyFill="1" applyBorder="1" applyAlignment="1">
      <alignment horizontal="center" vertical="center"/>
    </xf>
    <xf numFmtId="164" fontId="6" fillId="2" borderId="12" xfId="1" applyNumberFormat="1" applyFont="1" applyFill="1" applyBorder="1" applyAlignment="1">
      <alignment horizontal="center" vertical="center"/>
    </xf>
    <xf numFmtId="0" fontId="6" fillId="2" borderId="9" xfId="1" applyNumberFormat="1" applyFont="1" applyFill="1" applyBorder="1" applyAlignment="1">
      <alignment horizontal="center" vertical="center"/>
    </xf>
    <xf numFmtId="0" fontId="6" fillId="2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361950</xdr:colOff>
      <xdr:row>1</xdr:row>
      <xdr:rowOff>38100</xdr:rowOff>
    </xdr:from>
    <xdr:to>
      <xdr:col>7</xdr:col>
      <xdr:colOff>813093</xdr:colOff>
      <xdr:row>4</xdr:row>
      <xdr:rowOff>125025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82300" y="238125"/>
          <a:ext cx="451143" cy="658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showGridLines="0" tabSelected="1" view="pageBreakPreview" topLeftCell="A67" zoomScaleNormal="100" zoomScaleSheetLayoutView="100" workbookViewId="0">
      <selection activeCell="A82" sqref="A82:XFD82"/>
    </sheetView>
  </sheetViews>
  <sheetFormatPr baseColWidth="10" defaultRowHeight="14.4" x14ac:dyDescent="0.3"/>
  <cols>
    <col min="2" max="2" width="66.33203125" style="1" customWidth="1"/>
    <col min="3" max="8" width="15.6640625" style="2" customWidth="1"/>
  </cols>
  <sheetData>
    <row r="1" spans="2:9" ht="15" thickBot="1" x14ac:dyDescent="0.35"/>
    <row r="2" spans="2:9" x14ac:dyDescent="0.3">
      <c r="B2" s="26" t="s">
        <v>0</v>
      </c>
      <c r="C2" s="27"/>
      <c r="D2" s="27"/>
      <c r="E2" s="27"/>
      <c r="F2" s="27"/>
      <c r="G2" s="27"/>
      <c r="H2" s="28"/>
    </row>
    <row r="3" spans="2:9" x14ac:dyDescent="0.3">
      <c r="B3" s="29" t="s">
        <v>1</v>
      </c>
      <c r="C3" s="30"/>
      <c r="D3" s="30"/>
      <c r="E3" s="30"/>
      <c r="F3" s="30"/>
      <c r="G3" s="30"/>
      <c r="H3" s="31"/>
    </row>
    <row r="4" spans="2:9" x14ac:dyDescent="0.3">
      <c r="B4" s="32" t="s">
        <v>2</v>
      </c>
      <c r="C4" s="33"/>
      <c r="D4" s="33"/>
      <c r="E4" s="33"/>
      <c r="F4" s="33"/>
      <c r="G4" s="33"/>
      <c r="H4" s="34"/>
    </row>
    <row r="5" spans="2:9" ht="15" thickBot="1" x14ac:dyDescent="0.35">
      <c r="B5" s="35" t="s">
        <v>3</v>
      </c>
      <c r="C5" s="36"/>
      <c r="D5" s="36"/>
      <c r="E5" s="36"/>
      <c r="F5" s="36"/>
      <c r="G5" s="36"/>
      <c r="H5" s="37"/>
    </row>
    <row r="6" spans="2:9" ht="15" thickBot="1" x14ac:dyDescent="0.35">
      <c r="B6" s="38" t="s">
        <v>4</v>
      </c>
      <c r="C6" s="40" t="s">
        <v>5</v>
      </c>
      <c r="D6" s="41"/>
      <c r="E6" s="41"/>
      <c r="F6" s="41"/>
      <c r="G6" s="42"/>
      <c r="H6" s="43" t="s">
        <v>6</v>
      </c>
    </row>
    <row r="7" spans="2:9" ht="41.25" customHeight="1" thickBot="1" x14ac:dyDescent="0.35">
      <c r="B7" s="39"/>
      <c r="C7" s="3" t="s">
        <v>7</v>
      </c>
      <c r="D7" s="4" t="s">
        <v>8</v>
      </c>
      <c r="E7" s="5" t="s">
        <v>9</v>
      </c>
      <c r="F7" s="5" t="s">
        <v>10</v>
      </c>
      <c r="G7" s="5" t="s">
        <v>11</v>
      </c>
      <c r="H7" s="44"/>
    </row>
    <row r="8" spans="2:9" x14ac:dyDescent="0.3">
      <c r="B8" s="6"/>
      <c r="C8" s="7"/>
      <c r="D8" s="7"/>
      <c r="E8" s="7"/>
      <c r="F8" s="7"/>
      <c r="G8" s="7"/>
      <c r="H8" s="7"/>
    </row>
    <row r="9" spans="2:9" x14ac:dyDescent="0.3">
      <c r="B9" s="8" t="s">
        <v>12</v>
      </c>
      <c r="C9" s="9"/>
      <c r="D9" s="9"/>
      <c r="E9" s="9"/>
      <c r="F9" s="9"/>
      <c r="G9" s="9"/>
      <c r="H9" s="9"/>
    </row>
    <row r="10" spans="2:9" x14ac:dyDescent="0.3">
      <c r="B10" s="10" t="s">
        <v>13</v>
      </c>
      <c r="C10" s="22">
        <v>11062999.99997</v>
      </c>
      <c r="D10" s="22">
        <v>-72414.995759997517</v>
      </c>
      <c r="E10" s="22">
        <v>10990585.004210003</v>
      </c>
      <c r="F10" s="22">
        <v>2951651.7823999994</v>
      </c>
      <c r="G10" s="22">
        <v>2951651.7823999994</v>
      </c>
      <c r="H10" s="22">
        <v>-8111348.2175700013</v>
      </c>
      <c r="I10" s="23"/>
    </row>
    <row r="11" spans="2:9" x14ac:dyDescent="0.3">
      <c r="B11" s="10" t="s">
        <v>14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3"/>
    </row>
    <row r="12" spans="2:9" x14ac:dyDescent="0.3">
      <c r="B12" s="10" t="s">
        <v>15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3"/>
    </row>
    <row r="13" spans="2:9" x14ac:dyDescent="0.3">
      <c r="B13" s="10" t="s">
        <v>16</v>
      </c>
      <c r="C13" s="22">
        <v>1598030.4673300001</v>
      </c>
      <c r="D13" s="22">
        <v>4003974.9086799985</v>
      </c>
      <c r="E13" s="22">
        <v>5602005.3760099988</v>
      </c>
      <c r="F13" s="22">
        <v>2315400.3034099992</v>
      </c>
      <c r="G13" s="22">
        <v>2315400.3034099992</v>
      </c>
      <c r="H13" s="22">
        <v>717369.83607999911</v>
      </c>
      <c r="I13" s="23"/>
    </row>
    <row r="14" spans="2:9" x14ac:dyDescent="0.3">
      <c r="B14" s="10" t="s">
        <v>17</v>
      </c>
      <c r="C14" s="22">
        <v>346985.38432999991</v>
      </c>
      <c r="D14" s="22">
        <v>-30924.69122999988</v>
      </c>
      <c r="E14" s="22">
        <v>316060.69310000003</v>
      </c>
      <c r="F14" s="22">
        <v>55809.581290000002</v>
      </c>
      <c r="G14" s="22">
        <v>55809.581290000002</v>
      </c>
      <c r="H14" s="22">
        <v>-291175.80303999991</v>
      </c>
      <c r="I14" s="23"/>
    </row>
    <row r="15" spans="2:9" x14ac:dyDescent="0.3">
      <c r="B15" s="10" t="s">
        <v>18</v>
      </c>
      <c r="C15" s="22">
        <v>3861194.6941899993</v>
      </c>
      <c r="D15" s="22">
        <v>38792.819120001514</v>
      </c>
      <c r="E15" s="22">
        <v>3899987.5133100008</v>
      </c>
      <c r="F15" s="22">
        <v>1016772.3786900002</v>
      </c>
      <c r="G15" s="22">
        <v>1016772.3786900002</v>
      </c>
      <c r="H15" s="22">
        <v>-2844422.3154999991</v>
      </c>
      <c r="I15" s="23"/>
    </row>
    <row r="16" spans="2:9" x14ac:dyDescent="0.3">
      <c r="B16" s="10" t="s">
        <v>19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3"/>
    </row>
    <row r="17" spans="2:9" x14ac:dyDescent="0.3">
      <c r="B17" s="10" t="s">
        <v>20</v>
      </c>
      <c r="C17" s="22">
        <f>+SUM(C19:C29)</f>
        <v>40089776.973999992</v>
      </c>
      <c r="D17" s="22">
        <f t="shared" ref="D17:H17" si="0">+SUM(D19:D29)</f>
        <v>1108874.6760000021</v>
      </c>
      <c r="E17" s="22">
        <f t="shared" si="0"/>
        <v>41198651.650000006</v>
      </c>
      <c r="F17" s="22">
        <f t="shared" si="0"/>
        <v>11721015.088000003</v>
      </c>
      <c r="G17" s="22">
        <f t="shared" si="0"/>
        <v>11721015.088000003</v>
      </c>
      <c r="H17" s="22">
        <f t="shared" si="0"/>
        <v>-28368761.886</v>
      </c>
      <c r="I17" s="23"/>
    </row>
    <row r="18" spans="2:9" x14ac:dyDescent="0.3">
      <c r="B18" s="10" t="s">
        <v>21</v>
      </c>
      <c r="C18" s="22"/>
      <c r="D18" s="22"/>
      <c r="E18" s="22"/>
      <c r="F18" s="22"/>
      <c r="G18" s="22"/>
      <c r="H18" s="22"/>
      <c r="I18" s="23"/>
    </row>
    <row r="19" spans="2:9" x14ac:dyDescent="0.3">
      <c r="B19" s="11" t="s">
        <v>22</v>
      </c>
      <c r="C19" s="22">
        <v>31456531.009</v>
      </c>
      <c r="D19" s="22">
        <v>709670.47900000215</v>
      </c>
      <c r="E19" s="22">
        <v>32166201.488000002</v>
      </c>
      <c r="F19" s="22">
        <v>9144404.2100000009</v>
      </c>
      <c r="G19" s="22">
        <v>9144404.2100000009</v>
      </c>
      <c r="H19" s="22">
        <v>-22312126.798999999</v>
      </c>
      <c r="I19" s="23"/>
    </row>
    <row r="20" spans="2:9" x14ac:dyDescent="0.3">
      <c r="B20" s="11" t="s">
        <v>23</v>
      </c>
      <c r="C20" s="22">
        <v>1166943.389</v>
      </c>
      <c r="D20" s="22">
        <v>-2650.6809999998659</v>
      </c>
      <c r="E20" s="22">
        <v>1164292.7080000001</v>
      </c>
      <c r="F20" s="22">
        <v>289291.30699999997</v>
      </c>
      <c r="G20" s="22">
        <v>289291.30699999997</v>
      </c>
      <c r="H20" s="22">
        <v>-877652.08199999994</v>
      </c>
      <c r="I20" s="23"/>
    </row>
    <row r="21" spans="2:9" x14ac:dyDescent="0.3">
      <c r="B21" s="11" t="s">
        <v>24</v>
      </c>
      <c r="C21" s="22">
        <v>1577155.2120000001</v>
      </c>
      <c r="D21" s="22">
        <v>-32998.386000000173</v>
      </c>
      <c r="E21" s="22">
        <v>1544156.8259999999</v>
      </c>
      <c r="F21" s="22">
        <v>322609.34499999997</v>
      </c>
      <c r="G21" s="22">
        <v>322609.34499999997</v>
      </c>
      <c r="H21" s="22">
        <v>-1254545.8670000001</v>
      </c>
      <c r="I21" s="23"/>
    </row>
    <row r="22" spans="2:9" x14ac:dyDescent="0.3">
      <c r="B22" s="11" t="s">
        <v>25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3"/>
    </row>
    <row r="23" spans="2:9" x14ac:dyDescent="0.3">
      <c r="B23" s="11" t="s">
        <v>26</v>
      </c>
      <c r="C23" s="22">
        <v>92638.142999999996</v>
      </c>
      <c r="D23" s="22">
        <v>-1414.3769999999931</v>
      </c>
      <c r="E23" s="22">
        <v>91223.766000000003</v>
      </c>
      <c r="F23" s="22">
        <v>22300.01</v>
      </c>
      <c r="G23" s="22">
        <v>22300.01</v>
      </c>
      <c r="H23" s="22">
        <v>-70338.133000000002</v>
      </c>
      <c r="I23" s="23"/>
    </row>
    <row r="24" spans="2:9" x14ac:dyDescent="0.3">
      <c r="B24" s="11" t="s">
        <v>27</v>
      </c>
      <c r="C24" s="22">
        <v>1019252.834</v>
      </c>
      <c r="D24" s="22">
        <v>-22284.046000000089</v>
      </c>
      <c r="E24" s="22">
        <v>996968.78799999994</v>
      </c>
      <c r="F24" s="22">
        <v>278222.82199999999</v>
      </c>
      <c r="G24" s="22">
        <v>278222.82199999999</v>
      </c>
      <c r="H24" s="22">
        <v>-741030.0120000001</v>
      </c>
      <c r="I24" s="23"/>
    </row>
    <row r="25" spans="2:9" x14ac:dyDescent="0.3">
      <c r="B25" s="11" t="s">
        <v>28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3"/>
    </row>
    <row r="26" spans="2:9" x14ac:dyDescent="0.3">
      <c r="B26" s="11" t="s">
        <v>29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3"/>
    </row>
    <row r="27" spans="2:9" x14ac:dyDescent="0.3">
      <c r="B27" s="11" t="s">
        <v>30</v>
      </c>
      <c r="C27" s="22">
        <v>1267673.774</v>
      </c>
      <c r="D27" s="22">
        <v>-123843.04099999997</v>
      </c>
      <c r="E27" s="22">
        <v>1143830.733</v>
      </c>
      <c r="F27" s="22">
        <v>231809.88399999999</v>
      </c>
      <c r="G27" s="22">
        <v>231809.88399999999</v>
      </c>
      <c r="H27" s="22">
        <v>-1035863.89</v>
      </c>
      <c r="I27" s="23"/>
    </row>
    <row r="28" spans="2:9" x14ac:dyDescent="0.3">
      <c r="B28" s="11" t="s">
        <v>31</v>
      </c>
      <c r="C28" s="22">
        <v>3509582.6129999999</v>
      </c>
      <c r="D28" s="22">
        <v>506378.97500000009</v>
      </c>
      <c r="E28" s="22">
        <v>4015961.588</v>
      </c>
      <c r="F28" s="22">
        <v>1383278.709</v>
      </c>
      <c r="G28" s="22">
        <v>1383278.709</v>
      </c>
      <c r="H28" s="22">
        <v>-2126303.9040000001</v>
      </c>
      <c r="I28" s="23"/>
    </row>
    <row r="29" spans="2:9" x14ac:dyDescent="0.3">
      <c r="B29" s="11" t="s">
        <v>32</v>
      </c>
      <c r="C29" s="22">
        <v>0</v>
      </c>
      <c r="D29" s="22">
        <v>76015.752999999997</v>
      </c>
      <c r="E29" s="22">
        <v>76015.752999999997</v>
      </c>
      <c r="F29" s="22">
        <v>49098.800999999999</v>
      </c>
      <c r="G29" s="22">
        <v>49098.800999999999</v>
      </c>
      <c r="H29" s="22">
        <v>49098.800999999999</v>
      </c>
      <c r="I29" s="23"/>
    </row>
    <row r="30" spans="2:9" x14ac:dyDescent="0.3">
      <c r="B30" s="10" t="s">
        <v>33</v>
      </c>
      <c r="C30" s="22">
        <f>+SUM(C31:C35)</f>
        <v>3030065.14102</v>
      </c>
      <c r="D30" s="22">
        <f t="shared" ref="D30:H30" si="1">+SUM(D31:D35)</f>
        <v>262933.71318999998</v>
      </c>
      <c r="E30" s="22">
        <f t="shared" si="1"/>
        <v>3292998.8542100005</v>
      </c>
      <c r="F30" s="22">
        <f t="shared" si="1"/>
        <v>770747.94629999995</v>
      </c>
      <c r="G30" s="22">
        <f t="shared" si="1"/>
        <v>770747.94629999995</v>
      </c>
      <c r="H30" s="22">
        <f t="shared" si="1"/>
        <v>-2259317.1947200005</v>
      </c>
      <c r="I30" s="23"/>
    </row>
    <row r="31" spans="2:9" x14ac:dyDescent="0.3">
      <c r="B31" s="11" t="s">
        <v>34</v>
      </c>
      <c r="C31" s="22">
        <v>0</v>
      </c>
      <c r="D31" s="22">
        <v>210.92361</v>
      </c>
      <c r="E31" s="22">
        <v>210.92361</v>
      </c>
      <c r="F31" s="22">
        <v>210.92361</v>
      </c>
      <c r="G31" s="22">
        <v>210.92361</v>
      </c>
      <c r="H31" s="22">
        <v>210.92361</v>
      </c>
      <c r="I31" s="23"/>
    </row>
    <row r="32" spans="2:9" x14ac:dyDescent="0.3">
      <c r="B32" s="11" t="s">
        <v>35</v>
      </c>
      <c r="C32" s="22">
        <v>189823.364</v>
      </c>
      <c r="D32" s="22">
        <v>3.999999986262992E-3</v>
      </c>
      <c r="E32" s="22">
        <v>189823.36799999999</v>
      </c>
      <c r="F32" s="22">
        <v>47455.841999999997</v>
      </c>
      <c r="G32" s="22">
        <v>47455.841999999997</v>
      </c>
      <c r="H32" s="22">
        <v>-142367.522</v>
      </c>
      <c r="I32" s="23"/>
    </row>
    <row r="33" spans="1:9" x14ac:dyDescent="0.3">
      <c r="B33" s="11" t="s">
        <v>36</v>
      </c>
      <c r="C33" s="22">
        <v>819254.84499999997</v>
      </c>
      <c r="D33" s="22">
        <v>-13015.595029999968</v>
      </c>
      <c r="E33" s="22">
        <v>806239.24997</v>
      </c>
      <c r="F33" s="22">
        <v>224473.08300000001</v>
      </c>
      <c r="G33" s="22">
        <v>224473.08300000001</v>
      </c>
      <c r="H33" s="22">
        <v>-594781.76199999999</v>
      </c>
      <c r="I33" s="23"/>
    </row>
    <row r="34" spans="1:9" x14ac:dyDescent="0.3">
      <c r="B34" s="11" t="s">
        <v>37</v>
      </c>
      <c r="C34" s="22">
        <v>43207.798999999999</v>
      </c>
      <c r="D34" s="22">
        <v>-1873.015999999996</v>
      </c>
      <c r="E34" s="22">
        <v>41334.783000000003</v>
      </c>
      <c r="F34" s="22">
        <v>10816.79</v>
      </c>
      <c r="G34" s="22">
        <v>10816.79</v>
      </c>
      <c r="H34" s="22">
        <v>-32391.008999999998</v>
      </c>
      <c r="I34" s="23"/>
    </row>
    <row r="35" spans="1:9" x14ac:dyDescent="0.3">
      <c r="B35" s="11" t="s">
        <v>38</v>
      </c>
      <c r="C35" s="22">
        <v>1977779.1330200003</v>
      </c>
      <c r="D35" s="22">
        <v>277611.39660999994</v>
      </c>
      <c r="E35" s="22">
        <v>2255390.5296300002</v>
      </c>
      <c r="F35" s="22">
        <v>487791.30769000005</v>
      </c>
      <c r="G35" s="22">
        <v>487791.30769000005</v>
      </c>
      <c r="H35" s="22">
        <v>-1489987.8253300004</v>
      </c>
      <c r="I35" s="23"/>
    </row>
    <row r="36" spans="1:9" x14ac:dyDescent="0.3">
      <c r="B36" s="10" t="s">
        <v>39</v>
      </c>
      <c r="C36" s="22">
        <v>0</v>
      </c>
      <c r="D36" s="22">
        <f t="shared" ref="D36" si="2">E36-C36</f>
        <v>0</v>
      </c>
      <c r="E36" s="22">
        <v>0</v>
      </c>
      <c r="F36" s="22">
        <v>0</v>
      </c>
      <c r="G36" s="22">
        <v>0</v>
      </c>
      <c r="H36" s="22">
        <f t="shared" ref="H36" si="3">G36-C36</f>
        <v>0</v>
      </c>
      <c r="I36" s="23"/>
    </row>
    <row r="37" spans="1:9" x14ac:dyDescent="0.3">
      <c r="B37" s="10" t="s">
        <v>40</v>
      </c>
      <c r="C37" s="22">
        <f>+SUM(C38)</f>
        <v>0</v>
      </c>
      <c r="D37" s="22">
        <f t="shared" ref="D37:H37" si="4">+SUM(D38)</f>
        <v>0</v>
      </c>
      <c r="E37" s="22">
        <f t="shared" si="4"/>
        <v>0</v>
      </c>
      <c r="F37" s="22">
        <f t="shared" si="4"/>
        <v>0</v>
      </c>
      <c r="G37" s="22">
        <f t="shared" si="4"/>
        <v>0</v>
      </c>
      <c r="H37" s="22">
        <f t="shared" si="4"/>
        <v>0</v>
      </c>
      <c r="I37" s="23"/>
    </row>
    <row r="38" spans="1:9" x14ac:dyDescent="0.3">
      <c r="B38" s="11" t="s">
        <v>41</v>
      </c>
      <c r="C38" s="22">
        <v>0</v>
      </c>
      <c r="D38" s="22">
        <f t="shared" ref="D38" si="5">E38-C38</f>
        <v>0</v>
      </c>
      <c r="E38" s="22">
        <v>0</v>
      </c>
      <c r="F38" s="22">
        <v>0</v>
      </c>
      <c r="G38" s="22">
        <v>0</v>
      </c>
      <c r="H38" s="22">
        <f t="shared" ref="H38" si="6">G38-C38</f>
        <v>0</v>
      </c>
      <c r="I38" s="23"/>
    </row>
    <row r="39" spans="1:9" x14ac:dyDescent="0.3">
      <c r="B39" s="10" t="s">
        <v>42</v>
      </c>
      <c r="C39" s="22">
        <f>+SUM(C40:C41)</f>
        <v>310000</v>
      </c>
      <c r="D39" s="22">
        <f t="shared" ref="D39:H39" si="7">+SUM(D40:D41)</f>
        <v>0</v>
      </c>
      <c r="E39" s="22">
        <f t="shared" si="7"/>
        <v>310000</v>
      </c>
      <c r="F39" s="22">
        <f t="shared" si="7"/>
        <v>0</v>
      </c>
      <c r="G39" s="22">
        <f t="shared" si="7"/>
        <v>0</v>
      </c>
      <c r="H39" s="22">
        <f t="shared" si="7"/>
        <v>-310000</v>
      </c>
      <c r="I39" s="23"/>
    </row>
    <row r="40" spans="1:9" x14ac:dyDescent="0.3">
      <c r="B40" s="11" t="s">
        <v>43</v>
      </c>
      <c r="C40" s="22">
        <v>0</v>
      </c>
      <c r="D40" s="22">
        <f t="shared" ref="D40" si="8">E40-C40</f>
        <v>0</v>
      </c>
      <c r="E40" s="22">
        <v>0</v>
      </c>
      <c r="F40" s="22">
        <v>0</v>
      </c>
      <c r="G40" s="22">
        <v>0</v>
      </c>
      <c r="H40" s="22">
        <f t="shared" ref="H40" si="9">G40-C40</f>
        <v>0</v>
      </c>
      <c r="I40" s="23"/>
    </row>
    <row r="41" spans="1:9" x14ac:dyDescent="0.3">
      <c r="A41" s="12"/>
      <c r="B41" s="11" t="s">
        <v>44</v>
      </c>
      <c r="C41" s="22">
        <v>310000</v>
      </c>
      <c r="D41" s="22">
        <v>0</v>
      </c>
      <c r="E41" s="22">
        <v>310000</v>
      </c>
      <c r="F41" s="22">
        <v>0</v>
      </c>
      <c r="G41" s="22">
        <v>0</v>
      </c>
      <c r="H41" s="22">
        <v>-310000</v>
      </c>
      <c r="I41" s="23"/>
    </row>
    <row r="42" spans="1:9" x14ac:dyDescent="0.3">
      <c r="B42" s="13"/>
      <c r="C42" s="22"/>
      <c r="D42" s="22"/>
      <c r="E42" s="22"/>
      <c r="F42" s="22"/>
      <c r="G42" s="22"/>
      <c r="H42" s="22"/>
      <c r="I42" s="23"/>
    </row>
    <row r="43" spans="1:9" x14ac:dyDescent="0.3">
      <c r="B43" s="8" t="s">
        <v>45</v>
      </c>
      <c r="C43" s="22"/>
      <c r="D43" s="22"/>
      <c r="E43" s="22"/>
      <c r="F43" s="22"/>
      <c r="G43" s="22"/>
      <c r="H43" s="22"/>
      <c r="I43" s="23"/>
    </row>
    <row r="44" spans="1:9" x14ac:dyDescent="0.3">
      <c r="B44" s="8" t="s">
        <v>46</v>
      </c>
      <c r="C44" s="19">
        <f>+SUM(C10+C11+C12+C13+C14+C15+C16+C17+C30+C36+C37+C39)</f>
        <v>60299052.66083999</v>
      </c>
      <c r="D44" s="19">
        <f t="shared" ref="D44:H44" si="10">+SUM(D10+D11+D12+D13+D14+D15+D16+D17+D30+D36+D37+D39)</f>
        <v>5311236.4300000044</v>
      </c>
      <c r="E44" s="19">
        <f t="shared" si="10"/>
        <v>65610289.090840012</v>
      </c>
      <c r="F44" s="19">
        <f t="shared" si="10"/>
        <v>18831397.080090001</v>
      </c>
      <c r="G44" s="19">
        <f t="shared" si="10"/>
        <v>18831397.080090001</v>
      </c>
      <c r="H44" s="19">
        <f t="shared" si="10"/>
        <v>-41467655.580750003</v>
      </c>
      <c r="I44" s="23"/>
    </row>
    <row r="45" spans="1:9" ht="15" thickBot="1" x14ac:dyDescent="0.35">
      <c r="B45" s="14"/>
      <c r="C45" s="20"/>
      <c r="D45" s="20"/>
      <c r="E45" s="20"/>
      <c r="F45" s="20"/>
      <c r="G45" s="20"/>
      <c r="H45" s="20"/>
      <c r="I45" s="23"/>
    </row>
    <row r="46" spans="1:9" x14ac:dyDescent="0.3">
      <c r="B46" s="8" t="s">
        <v>47</v>
      </c>
      <c r="C46" s="22"/>
      <c r="D46" s="22"/>
      <c r="E46" s="22"/>
      <c r="F46" s="22"/>
      <c r="G46" s="22"/>
      <c r="H46" s="22"/>
      <c r="I46" s="23"/>
    </row>
    <row r="47" spans="1:9" x14ac:dyDescent="0.3">
      <c r="B47" s="10" t="s">
        <v>48</v>
      </c>
      <c r="C47" s="22">
        <f>+SUM(C48:C55)</f>
        <v>25456073.206070002</v>
      </c>
      <c r="D47" s="22">
        <f t="shared" ref="D47:H47" si="11">+SUM(D48:D55)</f>
        <v>-156563.78355999984</v>
      </c>
      <c r="E47" s="22">
        <f t="shared" si="11"/>
        <v>25299509.422509998</v>
      </c>
      <c r="F47" s="22">
        <f t="shared" si="11"/>
        <v>4383045.83978</v>
      </c>
      <c r="G47" s="22">
        <f t="shared" si="11"/>
        <v>4383045.83978</v>
      </c>
      <c r="H47" s="22">
        <f t="shared" si="11"/>
        <v>-21073027.366289996</v>
      </c>
      <c r="I47" s="23"/>
    </row>
    <row r="48" spans="1:9" x14ac:dyDescent="0.3">
      <c r="B48" s="11" t="s">
        <v>49</v>
      </c>
      <c r="C48" s="22">
        <v>15096380.728</v>
      </c>
      <c r="D48" s="22">
        <v>0</v>
      </c>
      <c r="E48" s="22">
        <v>15096380.728</v>
      </c>
      <c r="F48" s="22">
        <v>1701823.15396</v>
      </c>
      <c r="G48" s="22">
        <v>1701823.15396</v>
      </c>
      <c r="H48" s="22">
        <v>-13394557.574039999</v>
      </c>
      <c r="I48" s="23"/>
    </row>
    <row r="49" spans="2:9" x14ac:dyDescent="0.3">
      <c r="B49" s="11" t="s">
        <v>50</v>
      </c>
      <c r="C49" s="22">
        <v>2931046.8050000002</v>
      </c>
      <c r="D49" s="22">
        <v>8997.0455000000075</v>
      </c>
      <c r="E49" s="22">
        <v>2940043.8505000002</v>
      </c>
      <c r="F49" s="22">
        <v>821199.63982000004</v>
      </c>
      <c r="G49" s="22">
        <v>821199.63982000004</v>
      </c>
      <c r="H49" s="22">
        <v>-2109847.16518</v>
      </c>
      <c r="I49" s="23"/>
    </row>
    <row r="50" spans="2:9" x14ac:dyDescent="0.3">
      <c r="B50" s="11" t="s">
        <v>51</v>
      </c>
      <c r="C50" s="22">
        <v>986346.70200000005</v>
      </c>
      <c r="D50" s="22">
        <v>-77251.303000000073</v>
      </c>
      <c r="E50" s="22">
        <v>909095.39899999998</v>
      </c>
      <c r="F50" s="22">
        <v>272728.62</v>
      </c>
      <c r="G50" s="22">
        <v>272728.62</v>
      </c>
      <c r="H50" s="22">
        <v>-713618.08200000005</v>
      </c>
      <c r="I50" s="23"/>
    </row>
    <row r="51" spans="2:9" s="15" customFormat="1" ht="20.399999999999999" x14ac:dyDescent="0.3">
      <c r="B51" s="16" t="s">
        <v>52</v>
      </c>
      <c r="C51" s="21">
        <v>3645952.9649999999</v>
      </c>
      <c r="D51" s="21">
        <v>8067.0530000003055</v>
      </c>
      <c r="E51" s="21">
        <v>3654020.0180000002</v>
      </c>
      <c r="F51" s="21">
        <v>913505.00399999996</v>
      </c>
      <c r="G51" s="21">
        <v>913505.00399999996</v>
      </c>
      <c r="H51" s="21">
        <v>-2732447.9610000001</v>
      </c>
      <c r="I51" s="24"/>
    </row>
    <row r="52" spans="2:9" x14ac:dyDescent="0.3">
      <c r="B52" s="11" t="s">
        <v>53</v>
      </c>
      <c r="C52" s="22">
        <v>854151.38034999999</v>
      </c>
      <c r="D52" s="22">
        <v>-64358.473349999986</v>
      </c>
      <c r="E52" s="22">
        <v>789792.90700000001</v>
      </c>
      <c r="F52" s="22">
        <v>181415.05300000001</v>
      </c>
      <c r="G52" s="22">
        <v>181415.05300000001</v>
      </c>
      <c r="H52" s="22">
        <v>-672736.32734999992</v>
      </c>
      <c r="I52" s="23"/>
    </row>
    <row r="53" spans="2:9" x14ac:dyDescent="0.3">
      <c r="B53" s="11" t="s">
        <v>54</v>
      </c>
      <c r="C53" s="22">
        <v>255679.10800000001</v>
      </c>
      <c r="D53" s="22">
        <v>0</v>
      </c>
      <c r="E53" s="22">
        <v>255679.10800000001</v>
      </c>
      <c r="F53" s="22">
        <v>65810.273000000001</v>
      </c>
      <c r="G53" s="22">
        <v>65810.273000000001</v>
      </c>
      <c r="H53" s="22">
        <v>-189868.83500000002</v>
      </c>
      <c r="I53" s="23"/>
    </row>
    <row r="54" spans="2:9" x14ac:dyDescent="0.3">
      <c r="B54" s="11" t="s">
        <v>55</v>
      </c>
      <c r="C54" s="22">
        <v>285367.43272000004</v>
      </c>
      <c r="D54" s="22">
        <v>-24246.325710000063</v>
      </c>
      <c r="E54" s="22">
        <v>261121.10700999998</v>
      </c>
      <c r="F54" s="22">
        <v>78220.02</v>
      </c>
      <c r="G54" s="22">
        <v>78220.02</v>
      </c>
      <c r="H54" s="22">
        <v>-207147.41272000002</v>
      </c>
      <c r="I54" s="23"/>
    </row>
    <row r="55" spans="2:9" x14ac:dyDescent="0.3">
      <c r="B55" s="11" t="s">
        <v>56</v>
      </c>
      <c r="C55" s="22">
        <v>1401148.085</v>
      </c>
      <c r="D55" s="22">
        <v>-7771.7800000000279</v>
      </c>
      <c r="E55" s="22">
        <v>1393376.3049999999</v>
      </c>
      <c r="F55" s="22">
        <v>348344.076</v>
      </c>
      <c r="G55" s="22">
        <v>348344.076</v>
      </c>
      <c r="H55" s="22">
        <v>-1052804.0090000001</v>
      </c>
      <c r="I55" s="23"/>
    </row>
    <row r="56" spans="2:9" x14ac:dyDescent="0.3">
      <c r="B56" s="10" t="s">
        <v>57</v>
      </c>
      <c r="C56" s="22">
        <f>+SUM(C57:C60)</f>
        <v>11182550.059999999</v>
      </c>
      <c r="D56" s="22">
        <f t="shared" ref="D56:H56" si="12">+SUM(D57:D60)</f>
        <v>-1570743.8083399984</v>
      </c>
      <c r="E56" s="22">
        <f t="shared" si="12"/>
        <v>9611806.2516600005</v>
      </c>
      <c r="F56" s="22">
        <f t="shared" si="12"/>
        <v>2896675.9346799999</v>
      </c>
      <c r="G56" s="22">
        <f t="shared" si="12"/>
        <v>2896675.9346799999</v>
      </c>
      <c r="H56" s="22">
        <f t="shared" si="12"/>
        <v>-8285874.1253199996</v>
      </c>
      <c r="I56" s="23"/>
    </row>
    <row r="57" spans="2:9" x14ac:dyDescent="0.3">
      <c r="B57" s="11" t="s">
        <v>58</v>
      </c>
      <c r="C57" s="22">
        <v>1139307.7919999999</v>
      </c>
      <c r="D57" s="22">
        <v>424732.78222000017</v>
      </c>
      <c r="E57" s="22">
        <v>1564040.5742200001</v>
      </c>
      <c r="F57" s="22">
        <v>662190.09086999984</v>
      </c>
      <c r="G57" s="22">
        <v>662190.09086999984</v>
      </c>
      <c r="H57" s="22">
        <v>-477117.70113000006</v>
      </c>
      <c r="I57" s="23"/>
    </row>
    <row r="58" spans="2:9" x14ac:dyDescent="0.3">
      <c r="B58" s="11" t="s">
        <v>59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3"/>
    </row>
    <row r="59" spans="2:9" x14ac:dyDescent="0.3">
      <c r="B59" s="11" t="s">
        <v>60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3"/>
    </row>
    <row r="60" spans="2:9" x14ac:dyDescent="0.3">
      <c r="B60" s="11" t="s">
        <v>61</v>
      </c>
      <c r="C60" s="22">
        <v>10043242.267999999</v>
      </c>
      <c r="D60" s="22">
        <v>-1995476.5905599985</v>
      </c>
      <c r="E60" s="22">
        <v>8047765.6774400007</v>
      </c>
      <c r="F60" s="22">
        <v>2234485.84381</v>
      </c>
      <c r="G60" s="22">
        <v>2234485.84381</v>
      </c>
      <c r="H60" s="22">
        <v>-7808756.4241899997</v>
      </c>
      <c r="I60" s="23"/>
    </row>
    <row r="61" spans="2:9" x14ac:dyDescent="0.3">
      <c r="B61" s="10" t="s">
        <v>62</v>
      </c>
      <c r="C61" s="22">
        <f>+SUM(C62:C63)</f>
        <v>175587.65809000001</v>
      </c>
      <c r="D61" s="22">
        <f t="shared" ref="D61:H61" si="13">+SUM(D62:D63)</f>
        <v>-2659.0550200000289</v>
      </c>
      <c r="E61" s="22">
        <f t="shared" si="13"/>
        <v>172928.60306999998</v>
      </c>
      <c r="F61" s="22">
        <f t="shared" si="13"/>
        <v>40871.898000000001</v>
      </c>
      <c r="G61" s="22">
        <f t="shared" si="13"/>
        <v>40871.898000000001</v>
      </c>
      <c r="H61" s="22">
        <f t="shared" si="13"/>
        <v>-134715.76009</v>
      </c>
      <c r="I61" s="23"/>
    </row>
    <row r="62" spans="2:9" x14ac:dyDescent="0.3">
      <c r="B62" s="11" t="s">
        <v>63</v>
      </c>
      <c r="C62" s="22">
        <v>175587.65809000001</v>
      </c>
      <c r="D62" s="22">
        <v>-2659.0550200000289</v>
      </c>
      <c r="E62" s="22">
        <v>172928.60306999998</v>
      </c>
      <c r="F62" s="22">
        <v>40871.898000000001</v>
      </c>
      <c r="G62" s="22">
        <v>40871.898000000001</v>
      </c>
      <c r="H62" s="22">
        <v>-134715.76009</v>
      </c>
      <c r="I62" s="23"/>
    </row>
    <row r="63" spans="2:9" x14ac:dyDescent="0.3">
      <c r="B63" s="11" t="s">
        <v>64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3"/>
    </row>
    <row r="64" spans="2:9" x14ac:dyDescent="0.3">
      <c r="B64" s="10" t="s">
        <v>65</v>
      </c>
      <c r="C64" s="22">
        <v>0</v>
      </c>
      <c r="D64" s="22">
        <v>52279.8</v>
      </c>
      <c r="E64" s="22">
        <v>52279.8</v>
      </c>
      <c r="F64" s="22">
        <v>52279.8</v>
      </c>
      <c r="G64" s="22">
        <v>52279.8</v>
      </c>
      <c r="H64" s="22">
        <v>52279.8</v>
      </c>
      <c r="I64" s="23"/>
    </row>
    <row r="65" spans="2:9" x14ac:dyDescent="0.3">
      <c r="B65" s="10" t="s">
        <v>66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3"/>
    </row>
    <row r="66" spans="2:9" x14ac:dyDescent="0.3">
      <c r="B66" s="13"/>
      <c r="C66" s="22"/>
      <c r="D66" s="22"/>
      <c r="E66" s="22"/>
      <c r="F66" s="22"/>
      <c r="G66" s="22"/>
      <c r="H66" s="22"/>
      <c r="I66" s="23"/>
    </row>
    <row r="67" spans="2:9" x14ac:dyDescent="0.3">
      <c r="B67" s="8" t="s">
        <v>67</v>
      </c>
      <c r="C67" s="22">
        <f>+SUM(C47+C56+C61+C64+C65+C66)</f>
        <v>36814210.924160004</v>
      </c>
      <c r="D67" s="22">
        <f t="shared" ref="D67:H67" si="14">+SUM(D47+D56+D61+D64+D65+D66)</f>
        <v>-1677686.8469199983</v>
      </c>
      <c r="E67" s="22">
        <f t="shared" si="14"/>
        <v>35136524.077239998</v>
      </c>
      <c r="F67" s="22">
        <f t="shared" si="14"/>
        <v>7372873.4724599998</v>
      </c>
      <c r="G67" s="22">
        <f t="shared" si="14"/>
        <v>7372873.4724599998</v>
      </c>
      <c r="H67" s="22">
        <f t="shared" si="14"/>
        <v>-29441337.451699995</v>
      </c>
      <c r="I67" s="23"/>
    </row>
    <row r="68" spans="2:9" x14ac:dyDescent="0.3">
      <c r="B68" s="13"/>
      <c r="C68" s="22"/>
      <c r="D68" s="22"/>
      <c r="E68" s="22"/>
      <c r="F68" s="22"/>
      <c r="G68" s="22"/>
      <c r="H68" s="22"/>
      <c r="I68" s="23"/>
    </row>
    <row r="69" spans="2:9" x14ac:dyDescent="0.3">
      <c r="B69" s="8" t="s">
        <v>68</v>
      </c>
      <c r="C69" s="22">
        <f>+SUM(C70)</f>
        <v>8031727.3994100001</v>
      </c>
      <c r="D69" s="22">
        <f t="shared" ref="D69:H69" si="15">+SUM(D70)</f>
        <v>-2136727.3993300004</v>
      </c>
      <c r="E69" s="22">
        <f t="shared" si="15"/>
        <v>5895000.0000799997</v>
      </c>
      <c r="F69" s="22">
        <f t="shared" si="15"/>
        <v>1369938.5720799998</v>
      </c>
      <c r="G69" s="22">
        <f t="shared" si="15"/>
        <v>1369938.5720799998</v>
      </c>
      <c r="H69" s="22">
        <f t="shared" si="15"/>
        <v>-6661788.8273300007</v>
      </c>
      <c r="I69" s="23"/>
    </row>
    <row r="70" spans="2:9" x14ac:dyDescent="0.3">
      <c r="B70" s="10" t="s">
        <v>69</v>
      </c>
      <c r="C70" s="22">
        <v>8031727.3994100001</v>
      </c>
      <c r="D70" s="22">
        <v>-2136727.3993300004</v>
      </c>
      <c r="E70" s="22">
        <v>5895000.0000799997</v>
      </c>
      <c r="F70" s="22">
        <v>1369938.5720799998</v>
      </c>
      <c r="G70" s="22">
        <v>1369938.5720799998</v>
      </c>
      <c r="H70" s="22">
        <v>-6661788.8273300007</v>
      </c>
      <c r="I70" s="23"/>
    </row>
    <row r="71" spans="2:9" x14ac:dyDescent="0.3">
      <c r="B71" s="13"/>
      <c r="C71" s="22"/>
      <c r="D71" s="22"/>
      <c r="E71" s="22"/>
      <c r="F71" s="22"/>
      <c r="G71" s="22"/>
      <c r="H71" s="22"/>
      <c r="I71" s="23"/>
    </row>
    <row r="72" spans="2:9" x14ac:dyDescent="0.3">
      <c r="B72" s="8" t="s">
        <v>70</v>
      </c>
      <c r="C72" s="22">
        <f>+SUM(C44+C67+C69)</f>
        <v>105144990.98440999</v>
      </c>
      <c r="D72" s="22">
        <f t="shared" ref="D72:H72" si="16">+SUM(D44+D67+D69)</f>
        <v>1496822.1837500054</v>
      </c>
      <c r="E72" s="22">
        <f t="shared" si="16"/>
        <v>106641813.16816001</v>
      </c>
      <c r="F72" s="22">
        <f t="shared" si="16"/>
        <v>27574209.124630004</v>
      </c>
      <c r="G72" s="22">
        <f t="shared" si="16"/>
        <v>27574209.124630004</v>
      </c>
      <c r="H72" s="22">
        <f t="shared" si="16"/>
        <v>-77570781.859779984</v>
      </c>
      <c r="I72" s="23"/>
    </row>
    <row r="73" spans="2:9" x14ac:dyDescent="0.3">
      <c r="B73" s="17" t="s">
        <v>71</v>
      </c>
      <c r="C73" s="22"/>
      <c r="D73" s="22"/>
      <c r="E73" s="22"/>
      <c r="F73" s="22"/>
      <c r="G73" s="22"/>
      <c r="H73" s="22"/>
      <c r="I73" s="23"/>
    </row>
    <row r="74" spans="2:9" s="15" customFormat="1" x14ac:dyDescent="0.3">
      <c r="B74" s="18" t="s">
        <v>72</v>
      </c>
      <c r="C74" s="21"/>
      <c r="D74" s="21"/>
      <c r="E74" s="21"/>
      <c r="F74" s="21"/>
      <c r="G74" s="21"/>
      <c r="H74" s="21"/>
      <c r="I74" s="24"/>
    </row>
    <row r="75" spans="2:9" s="15" customFormat="1" ht="20.399999999999999" x14ac:dyDescent="0.3">
      <c r="B75" s="18" t="s">
        <v>73</v>
      </c>
      <c r="C75" s="21"/>
      <c r="D75" s="21"/>
      <c r="E75" s="21"/>
      <c r="F75" s="21"/>
      <c r="G75" s="21"/>
      <c r="H75" s="21"/>
      <c r="I75" s="24"/>
    </row>
    <row r="76" spans="2:9" x14ac:dyDescent="0.3">
      <c r="B76" s="17" t="s">
        <v>74</v>
      </c>
      <c r="C76" s="22">
        <f>+SUM(C74+C75)</f>
        <v>0</v>
      </c>
      <c r="D76" s="22">
        <f t="shared" ref="D76:H76" si="17">+SUM(D74+D75)</f>
        <v>0</v>
      </c>
      <c r="E76" s="22">
        <f t="shared" si="17"/>
        <v>0</v>
      </c>
      <c r="F76" s="22">
        <f t="shared" si="17"/>
        <v>0</v>
      </c>
      <c r="G76" s="22">
        <f t="shared" si="17"/>
        <v>0</v>
      </c>
      <c r="H76" s="22">
        <f t="shared" si="17"/>
        <v>0</v>
      </c>
      <c r="I76" s="23"/>
    </row>
    <row r="77" spans="2:9" ht="15" thickBot="1" x14ac:dyDescent="0.35">
      <c r="B77" s="14"/>
      <c r="C77" s="20"/>
      <c r="D77" s="20"/>
      <c r="E77" s="20"/>
      <c r="F77" s="20"/>
      <c r="G77" s="20"/>
      <c r="H77" s="20"/>
    </row>
    <row r="78" spans="2:9" x14ac:dyDescent="0.3">
      <c r="B78" s="1" t="s">
        <v>75</v>
      </c>
    </row>
    <row r="79" spans="2:9" x14ac:dyDescent="0.3">
      <c r="B79" s="1" t="s">
        <v>76</v>
      </c>
    </row>
    <row r="80" spans="2:9" x14ac:dyDescent="0.3">
      <c r="B80" s="1" t="s">
        <v>77</v>
      </c>
    </row>
    <row r="84" spans="2:9" x14ac:dyDescent="0.3">
      <c r="B84" s="45" t="s">
        <v>78</v>
      </c>
      <c r="C84" s="45"/>
      <c r="D84" s="45"/>
      <c r="E84" s="45"/>
      <c r="F84" s="45"/>
      <c r="G84" s="45"/>
      <c r="H84" s="45"/>
    </row>
    <row r="85" spans="2:9" x14ac:dyDescent="0.3">
      <c r="B85" s="45" t="s">
        <v>79</v>
      </c>
      <c r="C85" s="45"/>
      <c r="D85" s="45"/>
      <c r="E85" s="45"/>
      <c r="F85" s="45"/>
      <c r="G85" s="45"/>
      <c r="H85" s="45"/>
    </row>
    <row r="87" spans="2:9" x14ac:dyDescent="0.3">
      <c r="I87" s="2"/>
    </row>
    <row r="88" spans="2:9" x14ac:dyDescent="0.3">
      <c r="B88" s="25"/>
      <c r="C88" s="25"/>
      <c r="D88" s="25"/>
      <c r="E88" s="25"/>
      <c r="F88" s="25"/>
      <c r="G88" s="25"/>
      <c r="H88" s="25"/>
      <c r="I88" s="25"/>
    </row>
    <row r="89" spans="2:9" x14ac:dyDescent="0.3">
      <c r="B89" s="25"/>
      <c r="C89" s="25"/>
      <c r="D89" s="25"/>
      <c r="E89" s="25"/>
      <c r="F89" s="25"/>
      <c r="G89" s="25"/>
      <c r="H89" s="25"/>
      <c r="I89" s="25"/>
    </row>
  </sheetData>
  <mergeCells count="11">
    <mergeCell ref="B88:I88"/>
    <mergeCell ref="B89:I89"/>
    <mergeCell ref="B2:H2"/>
    <mergeCell ref="B3:H3"/>
    <mergeCell ref="B4:H4"/>
    <mergeCell ref="B5:H5"/>
    <mergeCell ref="B6:B7"/>
    <mergeCell ref="C6:G6"/>
    <mergeCell ref="H6:H7"/>
    <mergeCell ref="B84:H84"/>
    <mergeCell ref="B85:H85"/>
  </mergeCells>
  <printOptions horizontalCentered="1"/>
  <pageMargins left="0" right="0" top="0.39370078740157483" bottom="0.39370078740157483" header="0.31496062992125984" footer="0.31496062992125984"/>
  <pageSetup scale="78" fitToHeight="0" orientation="landscape" r:id="rId1"/>
  <rowBreaks count="1" manualBreakCount="1">
    <brk id="45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F5 EAI</vt:lpstr>
      <vt:lpstr>'F5 EAI'!Área_de_impresión</vt:lpstr>
      <vt:lpstr>'F5 EAI'!Títulos_a_imprimir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Gonzalez Moreno</dc:creator>
  <cp:lastModifiedBy>Ivan Antonio Herrera Velazquez</cp:lastModifiedBy>
  <cp:lastPrinted>2020-05-01T03:27:57Z</cp:lastPrinted>
  <dcterms:created xsi:type="dcterms:W3CDTF">2020-04-30T01:14:39Z</dcterms:created>
  <dcterms:modified xsi:type="dcterms:W3CDTF">2020-05-01T03:28:02Z</dcterms:modified>
</cp:coreProperties>
</file>